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40.4\d\192.168.140.4\d\sports\事業\11_普及\県民スポーツ大会\R8\01_郡市対抗競技\☆秋季大会\03.　参加申込書（原本）\"/>
    </mc:Choice>
  </mc:AlternateContent>
  <xr:revisionPtr revIDLastSave="0" documentId="13_ncr:1_{322540EC-9AA4-40B1-B721-D4B422709FDB}" xr6:coauthVersionLast="47" xr6:coauthVersionMax="47" xr10:uidLastSave="{00000000-0000-0000-0000-000000000000}"/>
  <workbookProtection workbookAlgorithmName="SHA-512" workbookHashValue="VRZO7mIymciEnCpuBXeD5t9iJaebDoJta4i3tNzwHN6VYbImLNsNm9qYIvDH2YWxJ2Kyt9zn/++XkPbG2tp3OA==" workbookSaltValue="/4K1y9BXKLFGKxVvYz4yYA==" workbookSpinCount="100000" lockStructure="1"/>
  <bookViews>
    <workbookView xWindow="-120" yWindow="-120" windowWidth="29040" windowHeight="15720" tabRatio="1000" firstSheet="1" activeTab="2" xr2:uid="{00000000-000D-0000-FFFF-FFFF00000000}"/>
  </bookViews>
  <sheets>
    <sheet name="Facesheet" sheetId="64" state="hidden" r:id="rId1"/>
    <sheet name="作成及び申込要領" sheetId="59" r:id="rId2"/>
    <sheet name="①役員名簿" sheetId="60" r:id="rId3"/>
    <sheet name="②参加人員" sheetId="61" r:id="rId4"/>
    <sheet name="③参加料内訳" sheetId="62" r:id="rId5"/>
    <sheet name="1.バスケ" sheetId="11" r:id="rId6"/>
    <sheet name="バスケ重複用" sheetId="72" state="hidden" r:id="rId7"/>
    <sheet name="2.バレー" sheetId="20" r:id="rId8"/>
    <sheet name="バレー重複用" sheetId="73" state="hidden" r:id="rId9"/>
    <sheet name="3.ソフトテニス" sheetId="25" r:id="rId10"/>
    <sheet name="ソフトテニス重複用" sheetId="74" state="hidden" r:id="rId11"/>
    <sheet name="4.卓球" sheetId="27" r:id="rId12"/>
    <sheet name="卓球重複用" sheetId="75" state="hidden" r:id="rId13"/>
    <sheet name="5.バド" sheetId="29" r:id="rId14"/>
    <sheet name="バド重複用" sheetId="76" state="hidden" r:id="rId15"/>
    <sheet name="6.柔道" sheetId="30" r:id="rId16"/>
    <sheet name="柔道重複用" sheetId="77" state="hidden" r:id="rId17"/>
    <sheet name="7.剣道" sheetId="31" r:id="rId18"/>
    <sheet name="剣道重複用" sheetId="78" state="hidden" r:id="rId19"/>
    <sheet name="8.弓道" sheetId="46" r:id="rId20"/>
    <sheet name="弓道重複用" sheetId="79" state="hidden" r:id="rId21"/>
    <sheet name="9.相撲" sheetId="50" r:id="rId22"/>
    <sheet name="相撲重複用" sheetId="68" state="hidden" r:id="rId23"/>
    <sheet name="10.ソフトボール" sheetId="49" r:id="rId24"/>
    <sheet name="11.空手道" sheetId="53" r:id="rId25"/>
    <sheet name="空手重複用" sheetId="67" state="hidden" r:id="rId26"/>
    <sheet name="12.テニス" sheetId="56" r:id="rId27"/>
  </sheets>
  <definedNames>
    <definedName name="_xlnm.Print_Area" localSheetId="2">①役員名簿!$A$1:$D$29</definedName>
    <definedName name="_xlnm.Print_Area" localSheetId="7">'2.バレー'!$A$1:$M$115</definedName>
    <definedName name="_xlnm.Print_Area" localSheetId="3">②参加人員!$A$1:$AA$54</definedName>
    <definedName name="_xlnm.Print_Area" localSheetId="9">'3.ソフトテニス'!$A$1:$F$73</definedName>
    <definedName name="_xlnm.Print_Area" localSheetId="4">③参加料内訳!$A$1:$V$31</definedName>
    <definedName name="_xlnm.Print_Area" localSheetId="0">Facesheet!$A$1:$C$19</definedName>
    <definedName name="_xlnm.Print_Area" localSheetId="1">作成及び申込要領!$A$1:$Y$44</definedName>
    <definedName name="_xlnm.Print_Titles" localSheetId="5">'1.バスケ'!$1:$5</definedName>
    <definedName name="_xlnm.Print_Titles" localSheetId="23">'10.ソフトボール'!$1:$5</definedName>
    <definedName name="_xlnm.Print_Titles" localSheetId="24">'11.空手道'!$1:$5</definedName>
    <definedName name="_xlnm.Print_Titles" localSheetId="26">'12.テニス'!$1:$5</definedName>
    <definedName name="_xlnm.Print_Titles" localSheetId="7">'2.バレー'!$1:$5</definedName>
    <definedName name="_xlnm.Print_Titles" localSheetId="9">'3.ソフトテニス'!$1:$5</definedName>
    <definedName name="_xlnm.Print_Titles" localSheetId="11">'4.卓球'!$1:$5</definedName>
    <definedName name="_xlnm.Print_Titles" localSheetId="13">'5.バド'!$1:$5</definedName>
    <definedName name="_xlnm.Print_Titles" localSheetId="15">'6.柔道'!$1:$5</definedName>
    <definedName name="_xlnm.Print_Titles" localSheetId="17">'7.剣道'!$1:$5</definedName>
    <definedName name="_xlnm.Print_Titles" localSheetId="19">'8.弓道'!$1:$5</definedName>
    <definedName name="_xlnm.Print_Titles" localSheetId="21">'9.相撲'!$1:$5</definedName>
    <definedName name="一般女">#REF!</definedName>
    <definedName name="一般女子">#REF!</definedName>
    <definedName name="一般男">#REF!</definedName>
    <definedName name="一般男子">#REF!</definedName>
    <definedName name="空リスト">#REF!</definedName>
    <definedName name="女35以下">#REF!</definedName>
    <definedName name="青年女子">#REF!</definedName>
    <definedName name="青年男子">#REF!</definedName>
    <definedName name="壮年女">#REF!</definedName>
    <definedName name="壮年女子">#REF!</definedName>
    <definedName name="壮年男">#REF!</definedName>
    <definedName name="壮年男子">#REF!</definedName>
    <definedName name="男35以下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6" i="61" l="1"/>
  <c r="O35" i="59"/>
  <c r="O34" i="59"/>
  <c r="D11" i="29"/>
  <c r="D12" i="29"/>
  <c r="D13" i="29"/>
  <c r="D14" i="29"/>
  <c r="D15" i="29"/>
  <c r="D10" i="29"/>
  <c r="D24" i="29"/>
  <c r="D25" i="29"/>
  <c r="D26" i="29"/>
  <c r="D27" i="29"/>
  <c r="D28" i="29"/>
  <c r="D29" i="29"/>
  <c r="D23" i="29"/>
  <c r="D38" i="29"/>
  <c r="D39" i="29"/>
  <c r="D40" i="29"/>
  <c r="D41" i="29"/>
  <c r="D42" i="29"/>
  <c r="D37" i="29"/>
  <c r="D50" i="29"/>
  <c r="D51" i="29"/>
  <c r="D52" i="29"/>
  <c r="D53" i="29"/>
  <c r="D54" i="29"/>
  <c r="D55" i="29"/>
  <c r="D49" i="29"/>
  <c r="D48" i="29"/>
  <c r="D36" i="29"/>
  <c r="D22" i="29"/>
  <c r="D9" i="29"/>
  <c r="D34" i="53"/>
  <c r="E11" i="56"/>
  <c r="E12" i="56"/>
  <c r="E13" i="56"/>
  <c r="E14" i="56"/>
  <c r="E15" i="56"/>
  <c r="E16" i="56"/>
  <c r="E17" i="56"/>
  <c r="E10" i="56"/>
  <c r="E9" i="56"/>
  <c r="D11" i="53"/>
  <c r="D12" i="53"/>
  <c r="D13" i="53"/>
  <c r="D10" i="53"/>
  <c r="D25" i="53"/>
  <c r="D24" i="53"/>
  <c r="D23" i="53"/>
  <c r="D22" i="53"/>
  <c r="D21" i="53"/>
  <c r="D35" i="53"/>
  <c r="D36" i="53"/>
  <c r="D37" i="53"/>
  <c r="D33" i="53"/>
  <c r="D49" i="53"/>
  <c r="D48" i="53"/>
  <c r="D47" i="53"/>
  <c r="D46" i="53"/>
  <c r="D45" i="53"/>
  <c r="D57" i="53"/>
  <c r="D58" i="53"/>
  <c r="D59" i="53"/>
  <c r="D60" i="53"/>
  <c r="D56" i="53"/>
  <c r="D71" i="53"/>
  <c r="D70" i="53"/>
  <c r="D69" i="53"/>
  <c r="D68" i="53"/>
  <c r="D67" i="53"/>
  <c r="D80" i="53"/>
  <c r="D81" i="53"/>
  <c r="D82" i="53"/>
  <c r="D83" i="53"/>
  <c r="D79" i="53"/>
  <c r="D95" i="53"/>
  <c r="D94" i="53"/>
  <c r="D93" i="53"/>
  <c r="D92" i="53"/>
  <c r="D91" i="53"/>
  <c r="D103" i="53"/>
  <c r="D104" i="53"/>
  <c r="D105" i="53"/>
  <c r="D106" i="53"/>
  <c r="D102" i="53"/>
  <c r="D101" i="53"/>
  <c r="D90" i="53"/>
  <c r="D78" i="53"/>
  <c r="D66" i="53"/>
  <c r="D55" i="53"/>
  <c r="D44" i="53"/>
  <c r="D32" i="53"/>
  <c r="D20" i="53"/>
  <c r="D9" i="53"/>
  <c r="E11" i="49"/>
  <c r="E12" i="49"/>
  <c r="E13" i="49"/>
  <c r="E14" i="49"/>
  <c r="E15" i="49"/>
  <c r="E16" i="49"/>
  <c r="E17" i="49"/>
  <c r="E18" i="49"/>
  <c r="E19" i="49"/>
  <c r="E20" i="49"/>
  <c r="E21" i="49"/>
  <c r="E22" i="49"/>
  <c r="E23" i="49"/>
  <c r="E24" i="49"/>
  <c r="E25" i="49"/>
  <c r="E26" i="49"/>
  <c r="E10" i="49"/>
  <c r="E9" i="49"/>
  <c r="D41" i="50"/>
  <c r="D42" i="50"/>
  <c r="D43" i="50"/>
  <c r="D44" i="50"/>
  <c r="D45" i="50"/>
  <c r="D46" i="50"/>
  <c r="D47" i="50"/>
  <c r="D48" i="50"/>
  <c r="D49" i="50"/>
  <c r="D50" i="50"/>
  <c r="D40" i="50"/>
  <c r="D30" i="50"/>
  <c r="D31" i="50"/>
  <c r="D32" i="50"/>
  <c r="D33" i="50"/>
  <c r="D34" i="50"/>
  <c r="D29" i="50"/>
  <c r="D21" i="50"/>
  <c r="D22" i="50"/>
  <c r="D23" i="50"/>
  <c r="D20" i="50"/>
  <c r="D28" i="50"/>
  <c r="D19" i="50"/>
  <c r="D10" i="50"/>
  <c r="D11" i="50"/>
  <c r="D12" i="50"/>
  <c r="D13" i="50"/>
  <c r="D9" i="50"/>
  <c r="E31" i="46"/>
  <c r="E32" i="46"/>
  <c r="E33" i="46"/>
  <c r="E30" i="46"/>
  <c r="E21" i="46"/>
  <c r="E22" i="46"/>
  <c r="E23" i="46"/>
  <c r="E20" i="46"/>
  <c r="E13" i="46"/>
  <c r="E11" i="46"/>
  <c r="E12" i="46"/>
  <c r="E10" i="46"/>
  <c r="E29" i="46"/>
  <c r="E19" i="46"/>
  <c r="E9" i="46"/>
  <c r="E66" i="30"/>
  <c r="E70" i="30"/>
  <c r="E69" i="30"/>
  <c r="E68" i="30"/>
  <c r="E67" i="30"/>
  <c r="E57" i="30"/>
  <c r="E56" i="30"/>
  <c r="E55" i="30"/>
  <c r="E54" i="30"/>
  <c r="E47" i="30"/>
  <c r="E46" i="30"/>
  <c r="E45" i="30"/>
  <c r="E44" i="30"/>
  <c r="E43" i="30"/>
  <c r="E42" i="30"/>
  <c r="E41" i="30"/>
  <c r="E26" i="30"/>
  <c r="E27" i="30"/>
  <c r="E28" i="30"/>
  <c r="E29" i="30"/>
  <c r="E30" i="30"/>
  <c r="E31" i="30"/>
  <c r="E25" i="30"/>
  <c r="E53" i="30"/>
  <c r="E40" i="30"/>
  <c r="E24" i="30"/>
  <c r="E11" i="30"/>
  <c r="E12" i="30"/>
  <c r="E13" i="30"/>
  <c r="E14" i="30"/>
  <c r="E15" i="30"/>
  <c r="E16" i="30"/>
  <c r="E10" i="30"/>
  <c r="E9" i="30"/>
  <c r="D76" i="29"/>
  <c r="D77" i="29"/>
  <c r="D78" i="29"/>
  <c r="D79" i="29"/>
  <c r="D80" i="29"/>
  <c r="D75" i="29"/>
  <c r="D74" i="29"/>
  <c r="D63" i="29"/>
  <c r="D64" i="29"/>
  <c r="D65" i="29"/>
  <c r="D66" i="29"/>
  <c r="D67" i="29"/>
  <c r="D68" i="29"/>
  <c r="D62" i="29"/>
  <c r="D61" i="29"/>
  <c r="E35" i="27"/>
  <c r="E36" i="27"/>
  <c r="E37" i="27"/>
  <c r="E38" i="27"/>
  <c r="E39" i="27"/>
  <c r="E40" i="27"/>
  <c r="E41" i="27"/>
  <c r="E34" i="27"/>
  <c r="E23" i="27"/>
  <c r="E24" i="27"/>
  <c r="E25" i="27"/>
  <c r="E26" i="27"/>
  <c r="E27" i="27"/>
  <c r="E22" i="27"/>
  <c r="E33" i="27"/>
  <c r="E21" i="27"/>
  <c r="E11" i="27"/>
  <c r="E12" i="27"/>
  <c r="E13" i="27"/>
  <c r="E14" i="27"/>
  <c r="E15" i="27"/>
  <c r="E10" i="27"/>
  <c r="E9" i="27"/>
  <c r="E72" i="25"/>
  <c r="E71" i="25"/>
  <c r="E70" i="25"/>
  <c r="E69" i="25"/>
  <c r="E68" i="25"/>
  <c r="E67" i="25"/>
  <c r="E66" i="25"/>
  <c r="E65" i="25"/>
  <c r="E58" i="25"/>
  <c r="E57" i="25"/>
  <c r="E56" i="25"/>
  <c r="E55" i="25"/>
  <c r="E54" i="25"/>
  <c r="E53" i="25"/>
  <c r="E52" i="25"/>
  <c r="E51" i="25"/>
  <c r="E44" i="25"/>
  <c r="E43" i="25"/>
  <c r="E42" i="25"/>
  <c r="E41" i="25"/>
  <c r="E40" i="25"/>
  <c r="E39" i="25"/>
  <c r="E38" i="25"/>
  <c r="E37" i="25"/>
  <c r="E30" i="25"/>
  <c r="E29" i="25"/>
  <c r="E28" i="25"/>
  <c r="E27" i="25"/>
  <c r="E24" i="25"/>
  <c r="E25" i="25"/>
  <c r="E26" i="25"/>
  <c r="E23" i="25"/>
  <c r="E64" i="25"/>
  <c r="E50" i="25"/>
  <c r="E36" i="25"/>
  <c r="E22" i="25"/>
  <c r="E11" i="25"/>
  <c r="E12" i="25"/>
  <c r="E13" i="25"/>
  <c r="E14" i="25"/>
  <c r="E15" i="25"/>
  <c r="E16" i="25"/>
  <c r="E17" i="25"/>
  <c r="E10" i="25"/>
  <c r="E9" i="25"/>
  <c r="F102" i="20"/>
  <c r="F103" i="20"/>
  <c r="F104" i="20"/>
  <c r="F105" i="20"/>
  <c r="F106" i="20"/>
  <c r="F107" i="20"/>
  <c r="F108" i="20"/>
  <c r="F109" i="20"/>
  <c r="F110" i="20"/>
  <c r="F111" i="20"/>
  <c r="F112" i="20"/>
  <c r="F101" i="20"/>
  <c r="F79" i="20"/>
  <c r="F80" i="20"/>
  <c r="F81" i="20"/>
  <c r="F82" i="20"/>
  <c r="F83" i="20"/>
  <c r="F84" i="20"/>
  <c r="F85" i="20"/>
  <c r="F86" i="20"/>
  <c r="F87" i="20"/>
  <c r="F88" i="20"/>
  <c r="F89" i="20"/>
  <c r="F90" i="20"/>
  <c r="F91" i="20"/>
  <c r="F92" i="20"/>
  <c r="F78" i="20"/>
  <c r="F56" i="20"/>
  <c r="F57" i="20"/>
  <c r="F58" i="20"/>
  <c r="F59" i="20"/>
  <c r="F60" i="20"/>
  <c r="F61" i="20"/>
  <c r="F62" i="20"/>
  <c r="F63" i="20"/>
  <c r="F64" i="20"/>
  <c r="F65" i="20"/>
  <c r="F66" i="20"/>
  <c r="F67" i="20"/>
  <c r="F68" i="20"/>
  <c r="F69" i="20"/>
  <c r="F55" i="20"/>
  <c r="F34" i="20"/>
  <c r="F35" i="20"/>
  <c r="F36" i="20"/>
  <c r="F37" i="20"/>
  <c r="F38" i="20"/>
  <c r="F39" i="20"/>
  <c r="F40" i="20"/>
  <c r="F41" i="20"/>
  <c r="F42" i="20"/>
  <c r="F43" i="20"/>
  <c r="F44" i="20"/>
  <c r="F45" i="20"/>
  <c r="F46" i="20"/>
  <c r="F47" i="20"/>
  <c r="F33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10" i="20"/>
  <c r="F114" i="20"/>
  <c r="F113" i="20"/>
  <c r="F100" i="20"/>
  <c r="F94" i="20"/>
  <c r="F93" i="20"/>
  <c r="F77" i="20"/>
  <c r="F71" i="20"/>
  <c r="F70" i="20"/>
  <c r="F54" i="20"/>
  <c r="F49" i="20"/>
  <c r="F48" i="20"/>
  <c r="F32" i="20"/>
  <c r="F26" i="20"/>
  <c r="F25" i="20"/>
  <c r="F9" i="20"/>
  <c r="F70" i="11"/>
  <c r="F71" i="11"/>
  <c r="F72" i="11"/>
  <c r="F73" i="11"/>
  <c r="F74" i="11"/>
  <c r="F75" i="11"/>
  <c r="F76" i="11"/>
  <c r="F77" i="11"/>
  <c r="F78" i="11"/>
  <c r="F79" i="11"/>
  <c r="F80" i="11"/>
  <c r="F69" i="11"/>
  <c r="F50" i="11"/>
  <c r="F51" i="11"/>
  <c r="F52" i="11"/>
  <c r="F53" i="11"/>
  <c r="F54" i="11"/>
  <c r="F55" i="11"/>
  <c r="F56" i="11"/>
  <c r="F57" i="11"/>
  <c r="F58" i="11"/>
  <c r="F59" i="11"/>
  <c r="F60" i="11"/>
  <c r="F49" i="11"/>
  <c r="F31" i="11"/>
  <c r="F32" i="11"/>
  <c r="F33" i="11"/>
  <c r="F34" i="11"/>
  <c r="F35" i="11"/>
  <c r="F36" i="11"/>
  <c r="F37" i="11"/>
  <c r="F38" i="11"/>
  <c r="F39" i="11"/>
  <c r="F40" i="11"/>
  <c r="F41" i="11"/>
  <c r="F30" i="11"/>
  <c r="F82" i="11"/>
  <c r="F81" i="11"/>
  <c r="F68" i="11"/>
  <c r="F62" i="11"/>
  <c r="F61" i="11"/>
  <c r="F48" i="11"/>
  <c r="F43" i="11"/>
  <c r="F42" i="11"/>
  <c r="F29" i="11"/>
  <c r="F23" i="11"/>
  <c r="F22" i="11"/>
  <c r="F11" i="11"/>
  <c r="F12" i="11"/>
  <c r="F13" i="11"/>
  <c r="F14" i="11"/>
  <c r="F15" i="11"/>
  <c r="F16" i="11"/>
  <c r="F17" i="11"/>
  <c r="F18" i="11"/>
  <c r="F19" i="11"/>
  <c r="F20" i="11"/>
  <c r="F21" i="11"/>
  <c r="F10" i="11"/>
  <c r="F9" i="11"/>
  <c r="D9" i="64"/>
  <c r="D10" i="64"/>
  <c r="D11" i="64"/>
  <c r="D12" i="64"/>
  <c r="D13" i="64"/>
  <c r="D14" i="64"/>
  <c r="D15" i="64"/>
  <c r="D17" i="64"/>
  <c r="D18" i="64"/>
  <c r="C18" i="64"/>
  <c r="C17" i="64"/>
  <c r="C15" i="64"/>
  <c r="C14" i="64"/>
  <c r="C13" i="64"/>
  <c r="C12" i="64"/>
  <c r="C11" i="64"/>
  <c r="C10" i="64"/>
  <c r="C9" i="64"/>
  <c r="C8" i="64"/>
  <c r="D8" i="64" s="1"/>
  <c r="I8" i="64"/>
  <c r="E10" i="31" l="1"/>
  <c r="K9" i="64"/>
  <c r="K10" i="64"/>
  <c r="K11" i="64"/>
  <c r="K12" i="64"/>
  <c r="K13" i="64"/>
  <c r="K15" i="64"/>
  <c r="K16" i="64"/>
  <c r="K17" i="64"/>
  <c r="K18" i="64"/>
  <c r="K8" i="64"/>
  <c r="I17" i="64"/>
  <c r="J17" i="64" s="1"/>
  <c r="I16" i="64"/>
  <c r="I15" i="64"/>
  <c r="J18" i="64"/>
  <c r="J16" i="64"/>
  <c r="J15" i="64"/>
  <c r="I18" i="64"/>
  <c r="I13" i="64"/>
  <c r="I12" i="64"/>
  <c r="I11" i="64"/>
  <c r="I10" i="64"/>
  <c r="I9" i="64"/>
  <c r="J9" i="64"/>
  <c r="J10" i="64"/>
  <c r="J11" i="64"/>
  <c r="J12" i="64"/>
  <c r="J13" i="64"/>
  <c r="J8" i="64"/>
  <c r="E8" i="64"/>
  <c r="E12" i="64" l="1"/>
  <c r="E15" i="64" l="1"/>
  <c r="E14" i="64"/>
  <c r="E13" i="64" l="1"/>
  <c r="E10" i="64"/>
  <c r="E9" i="64"/>
  <c r="E11" i="64"/>
  <c r="H11" i="62"/>
  <c r="R11" i="62" s="1"/>
  <c r="Y52" i="61"/>
  <c r="C74" i="73"/>
  <c r="C73" i="73"/>
  <c r="C76" i="73"/>
  <c r="C77" i="73"/>
  <c r="C78" i="73"/>
  <c r="C79" i="73"/>
  <c r="C80" i="73"/>
  <c r="C81" i="73"/>
  <c r="C82" i="73"/>
  <c r="C83" i="73"/>
  <c r="C84" i="73"/>
  <c r="C85" i="73"/>
  <c r="C86" i="73"/>
  <c r="C87" i="73"/>
  <c r="C88" i="73"/>
  <c r="C89" i="73"/>
  <c r="C75" i="73"/>
  <c r="C22" i="68"/>
  <c r="M43" i="61"/>
  <c r="C24" i="68"/>
  <c r="C25" i="68"/>
  <c r="C26" i="68"/>
  <c r="C27" i="68"/>
  <c r="C28" i="68"/>
  <c r="C29" i="68"/>
  <c r="C30" i="68"/>
  <c r="C31" i="68"/>
  <c r="C32" i="68"/>
  <c r="C23" i="68"/>
  <c r="C16" i="68"/>
  <c r="C17" i="68"/>
  <c r="C18" i="68"/>
  <c r="C19" i="68"/>
  <c r="C20" i="68"/>
  <c r="C21" i="68"/>
  <c r="C15" i="68"/>
  <c r="C14" i="68"/>
  <c r="C11" i="68"/>
  <c r="C12" i="68"/>
  <c r="C13" i="68"/>
  <c r="C10" i="68"/>
  <c r="C9" i="68"/>
  <c r="C6" i="68"/>
  <c r="C7" i="68"/>
  <c r="C8" i="68"/>
  <c r="C5" i="68"/>
  <c r="V44" i="61" a="1"/>
  <c r="V44" i="61" s="1"/>
  <c r="C3" i="79"/>
  <c r="S17" i="61"/>
  <c r="C14" i="79"/>
  <c r="C15" i="79"/>
  <c r="C16" i="79"/>
  <c r="C17" i="79"/>
  <c r="C13" i="79"/>
  <c r="C9" i="79"/>
  <c r="C10" i="79"/>
  <c r="C11" i="79"/>
  <c r="C12" i="79"/>
  <c r="C8" i="79"/>
  <c r="C4" i="79"/>
  <c r="C5" i="79"/>
  <c r="C6" i="79"/>
  <c r="C7" i="79"/>
  <c r="C3" i="78"/>
  <c r="C20" i="78"/>
  <c r="C21" i="78"/>
  <c r="C22" i="78"/>
  <c r="C19" i="78"/>
  <c r="C14" i="78"/>
  <c r="C15" i="78"/>
  <c r="C16" i="78"/>
  <c r="C17" i="78"/>
  <c r="C18" i="78"/>
  <c r="C13" i="78"/>
  <c r="C10" i="78"/>
  <c r="C11" i="78"/>
  <c r="C12" i="78"/>
  <c r="C9" i="78"/>
  <c r="C4" i="78"/>
  <c r="C5" i="78"/>
  <c r="C6" i="78"/>
  <c r="C7" i="78"/>
  <c r="C8" i="78"/>
  <c r="C3" i="77"/>
  <c r="C33" i="77"/>
  <c r="C34" i="77"/>
  <c r="C35" i="77"/>
  <c r="C36" i="77"/>
  <c r="C32" i="77"/>
  <c r="C28" i="77"/>
  <c r="C29" i="77"/>
  <c r="C30" i="77"/>
  <c r="C31" i="77"/>
  <c r="C27" i="77"/>
  <c r="C20" i="77"/>
  <c r="C21" i="77"/>
  <c r="C22" i="77"/>
  <c r="C23" i="77"/>
  <c r="C24" i="77"/>
  <c r="C25" i="77"/>
  <c r="C26" i="77"/>
  <c r="C19" i="77"/>
  <c r="C12" i="77"/>
  <c r="C13" i="77"/>
  <c r="C14" i="77"/>
  <c r="C15" i="77"/>
  <c r="C16" i="77"/>
  <c r="C17" i="77"/>
  <c r="C18" i="77"/>
  <c r="C11" i="77"/>
  <c r="C4" i="77"/>
  <c r="C5" i="77"/>
  <c r="C6" i="77"/>
  <c r="C7" i="77"/>
  <c r="C8" i="77"/>
  <c r="C9" i="77"/>
  <c r="C10" i="77"/>
  <c r="C3" i="76"/>
  <c r="C42" i="76"/>
  <c r="C43" i="76"/>
  <c r="C44" i="76"/>
  <c r="C45" i="76"/>
  <c r="C46" i="76"/>
  <c r="C47" i="76"/>
  <c r="C41" i="76"/>
  <c r="C34" i="76"/>
  <c r="C35" i="76"/>
  <c r="C36" i="76"/>
  <c r="C37" i="76"/>
  <c r="C38" i="76"/>
  <c r="C39" i="76"/>
  <c r="C40" i="76"/>
  <c r="C33" i="76"/>
  <c r="C26" i="76"/>
  <c r="C27" i="76"/>
  <c r="C28" i="76"/>
  <c r="C29" i="76"/>
  <c r="C30" i="76"/>
  <c r="C31" i="76"/>
  <c r="C32" i="76"/>
  <c r="C25" i="76"/>
  <c r="C19" i="76"/>
  <c r="C20" i="76"/>
  <c r="C21" i="76"/>
  <c r="C22" i="76"/>
  <c r="C23" i="76"/>
  <c r="C24" i="76"/>
  <c r="C18" i="76"/>
  <c r="C11" i="76"/>
  <c r="C12" i="76"/>
  <c r="C13" i="76"/>
  <c r="C14" i="76"/>
  <c r="C15" i="76"/>
  <c r="C16" i="76"/>
  <c r="C17" i="76"/>
  <c r="C10" i="76"/>
  <c r="C4" i="76"/>
  <c r="C5" i="76"/>
  <c r="C6" i="76"/>
  <c r="C7" i="76"/>
  <c r="C8" i="76"/>
  <c r="C9" i="76"/>
  <c r="C3" i="75"/>
  <c r="C18" i="75"/>
  <c r="C19" i="75"/>
  <c r="C20" i="75"/>
  <c r="C21" i="75"/>
  <c r="C22" i="75"/>
  <c r="C23" i="75"/>
  <c r="C24" i="75"/>
  <c r="C25" i="75"/>
  <c r="C17" i="75"/>
  <c r="C11" i="75"/>
  <c r="C12" i="75"/>
  <c r="C13" i="75"/>
  <c r="C14" i="75"/>
  <c r="C15" i="75"/>
  <c r="C16" i="75"/>
  <c r="C10" i="75"/>
  <c r="C4" i="75"/>
  <c r="C5" i="75"/>
  <c r="C6" i="75"/>
  <c r="C7" i="75"/>
  <c r="C8" i="75"/>
  <c r="C9" i="75"/>
  <c r="C3" i="74"/>
  <c r="C40" i="74"/>
  <c r="C41" i="74"/>
  <c r="C42" i="74"/>
  <c r="C43" i="74"/>
  <c r="C44" i="74"/>
  <c r="C45" i="74"/>
  <c r="C46" i="74"/>
  <c r="C47" i="74"/>
  <c r="C39" i="74"/>
  <c r="C31" i="74"/>
  <c r="C32" i="74"/>
  <c r="C33" i="74"/>
  <c r="C34" i="74"/>
  <c r="C35" i="74"/>
  <c r="C36" i="74"/>
  <c r="C37" i="74"/>
  <c r="C38" i="74"/>
  <c r="C30" i="74"/>
  <c r="C22" i="74"/>
  <c r="C23" i="74"/>
  <c r="C24" i="74"/>
  <c r="C25" i="74"/>
  <c r="C26" i="74"/>
  <c r="C27" i="74"/>
  <c r="C28" i="74"/>
  <c r="C29" i="74"/>
  <c r="C21" i="74"/>
  <c r="C13" i="74"/>
  <c r="C14" i="74"/>
  <c r="C15" i="74"/>
  <c r="C16" i="74"/>
  <c r="C17" i="74"/>
  <c r="C18" i="74"/>
  <c r="C19" i="74"/>
  <c r="C20" i="74"/>
  <c r="C12" i="74"/>
  <c r="C4" i="74"/>
  <c r="C5" i="74"/>
  <c r="C6" i="74"/>
  <c r="C7" i="74"/>
  <c r="C8" i="74"/>
  <c r="C9" i="74"/>
  <c r="C10" i="74"/>
  <c r="C11" i="74"/>
  <c r="C4" i="73"/>
  <c r="C3" i="73"/>
  <c r="C58" i="73"/>
  <c r="C59" i="73"/>
  <c r="C60" i="73"/>
  <c r="C61" i="73"/>
  <c r="C62" i="73"/>
  <c r="C63" i="73"/>
  <c r="C64" i="73"/>
  <c r="C65" i="73"/>
  <c r="C66" i="73"/>
  <c r="C67" i="73"/>
  <c r="C68" i="73"/>
  <c r="C69" i="73"/>
  <c r="C70" i="73"/>
  <c r="C71" i="73"/>
  <c r="C72" i="73"/>
  <c r="C57" i="73"/>
  <c r="C40" i="73"/>
  <c r="C41" i="73"/>
  <c r="C42" i="73"/>
  <c r="C43" i="73"/>
  <c r="C44" i="73"/>
  <c r="C45" i="73"/>
  <c r="C46" i="73"/>
  <c r="C47" i="73"/>
  <c r="C48" i="73"/>
  <c r="C49" i="73"/>
  <c r="C50" i="73"/>
  <c r="C51" i="73"/>
  <c r="C52" i="73"/>
  <c r="C53" i="73"/>
  <c r="C54" i="73"/>
  <c r="C55" i="73"/>
  <c r="C56" i="73"/>
  <c r="C39" i="73"/>
  <c r="C22" i="73"/>
  <c r="C23" i="73"/>
  <c r="C24" i="73"/>
  <c r="C25" i="73"/>
  <c r="C26" i="73"/>
  <c r="C27" i="73"/>
  <c r="C28" i="73"/>
  <c r="C29" i="73"/>
  <c r="C30" i="73"/>
  <c r="C31" i="73"/>
  <c r="C32" i="73"/>
  <c r="C33" i="73"/>
  <c r="C34" i="73"/>
  <c r="C35" i="73"/>
  <c r="C36" i="73"/>
  <c r="C37" i="73"/>
  <c r="C38" i="73"/>
  <c r="C21" i="73"/>
  <c r="C5" i="73"/>
  <c r="C6" i="73"/>
  <c r="C7" i="73"/>
  <c r="C8" i="73"/>
  <c r="C9" i="73"/>
  <c r="C10" i="73"/>
  <c r="C11" i="73"/>
  <c r="C12" i="73"/>
  <c r="C13" i="73"/>
  <c r="C14" i="73"/>
  <c r="C15" i="73"/>
  <c r="C16" i="73"/>
  <c r="C17" i="73"/>
  <c r="C18" i="73"/>
  <c r="C19" i="73"/>
  <c r="C20" i="73"/>
  <c r="C3" i="72"/>
  <c r="C49" i="72"/>
  <c r="C50" i="72"/>
  <c r="C51" i="72"/>
  <c r="C52" i="72"/>
  <c r="C53" i="72"/>
  <c r="C54" i="72"/>
  <c r="C55" i="72"/>
  <c r="C56" i="72"/>
  <c r="C57" i="72"/>
  <c r="C58" i="72"/>
  <c r="C59" i="72"/>
  <c r="C60" i="72"/>
  <c r="C61" i="72"/>
  <c r="C62" i="72"/>
  <c r="C48" i="72"/>
  <c r="C34" i="72"/>
  <c r="C35" i="72"/>
  <c r="C36" i="72"/>
  <c r="C37" i="72"/>
  <c r="C38" i="72"/>
  <c r="C39" i="72"/>
  <c r="C40" i="72"/>
  <c r="C41" i="72"/>
  <c r="C42" i="72"/>
  <c r="C43" i="72"/>
  <c r="C44" i="72"/>
  <c r="C45" i="72"/>
  <c r="C46" i="72"/>
  <c r="C47" i="72"/>
  <c r="C33" i="72"/>
  <c r="C19" i="72"/>
  <c r="C20" i="72"/>
  <c r="C21" i="72"/>
  <c r="C22" i="72"/>
  <c r="C23" i="72"/>
  <c r="C24" i="72"/>
  <c r="C25" i="72"/>
  <c r="C26" i="72"/>
  <c r="C27" i="72"/>
  <c r="C28" i="72"/>
  <c r="C29" i="72"/>
  <c r="C30" i="72"/>
  <c r="C31" i="72"/>
  <c r="C32" i="72"/>
  <c r="C18" i="72"/>
  <c r="C4" i="72"/>
  <c r="C5" i="72"/>
  <c r="C6" i="72"/>
  <c r="C7" i="72"/>
  <c r="C8" i="72"/>
  <c r="C9" i="72"/>
  <c r="C10" i="72"/>
  <c r="C11" i="72"/>
  <c r="C12" i="72"/>
  <c r="C13" i="72"/>
  <c r="C14" i="72"/>
  <c r="C15" i="72"/>
  <c r="C16" i="72"/>
  <c r="C17" i="72"/>
  <c r="P33" i="61"/>
  <c r="P32" i="61"/>
  <c r="P47" i="61"/>
  <c r="P49" i="61"/>
  <c r="P48" i="61"/>
  <c r="P46" i="61"/>
  <c r="M24" i="61"/>
  <c r="P24" i="61"/>
  <c r="V26" i="61" l="1" a="1"/>
  <c r="V26" i="61" s="1"/>
  <c r="V23" i="61" a="1"/>
  <c r="V23" i="61" s="1"/>
  <c r="V34" i="61" a="1"/>
  <c r="V34" i="61" s="1"/>
  <c r="V32" i="61" a="1"/>
  <c r="V32" i="61" s="1"/>
  <c r="V21" i="61" a="1"/>
  <c r="V21" i="61" s="1"/>
  <c r="E17" i="64"/>
  <c r="E18" i="64"/>
  <c r="V12" i="61" a="1"/>
  <c r="V12" i="61" s="1"/>
  <c r="V16" i="61" a="1"/>
  <c r="V16" i="61" s="1"/>
  <c r="V38" i="61" a="1"/>
  <c r="V38" i="61" s="1"/>
  <c r="V41" i="61" a="1"/>
  <c r="V41" i="61" s="1"/>
  <c r="E31" i="31"/>
  <c r="E11" i="31"/>
  <c r="E12" i="31"/>
  <c r="E13" i="31"/>
  <c r="E14" i="31"/>
  <c r="B5" i="27"/>
  <c r="E9" i="31"/>
  <c r="P45" i="61" l="1"/>
  <c r="P44" i="61"/>
  <c r="M45" i="61"/>
  <c r="M44" i="61"/>
  <c r="M46" i="61"/>
  <c r="M49" i="61"/>
  <c r="M47" i="61"/>
  <c r="M48" i="61"/>
  <c r="C3" i="67" l="1"/>
  <c r="C10" i="67"/>
  <c r="C12" i="67"/>
  <c r="C13" i="67"/>
  <c r="C14" i="67"/>
  <c r="C15" i="67"/>
  <c r="C16" i="67"/>
  <c r="C17" i="67"/>
  <c r="C18" i="67"/>
  <c r="C19" i="67"/>
  <c r="C20" i="67"/>
  <c r="C21" i="67"/>
  <c r="C22" i="67"/>
  <c r="C23" i="67"/>
  <c r="C24" i="67"/>
  <c r="C25" i="67"/>
  <c r="C26" i="67"/>
  <c r="C27" i="67"/>
  <c r="C28" i="67"/>
  <c r="C29" i="67"/>
  <c r="C30" i="67"/>
  <c r="C31" i="67"/>
  <c r="C32" i="67"/>
  <c r="C33" i="67"/>
  <c r="C34" i="67"/>
  <c r="C35" i="67"/>
  <c r="C36" i="67"/>
  <c r="C37" i="67"/>
  <c r="C38" i="67"/>
  <c r="C39" i="67"/>
  <c r="C40" i="67"/>
  <c r="C41" i="67"/>
  <c r="C42" i="67"/>
  <c r="C43" i="67"/>
  <c r="C44" i="67"/>
  <c r="C45" i="67"/>
  <c r="C46" i="67"/>
  <c r="C47" i="67"/>
  <c r="C48" i="67"/>
  <c r="C50" i="67"/>
  <c r="C51" i="67"/>
  <c r="C52" i="67"/>
  <c r="C53" i="67"/>
  <c r="C54" i="67"/>
  <c r="C55" i="67"/>
  <c r="C49" i="67"/>
  <c r="C11" i="67"/>
  <c r="Y44" i="61"/>
  <c r="C9" i="67"/>
  <c r="C8" i="67"/>
  <c r="C4" i="67"/>
  <c r="C5" i="67"/>
  <c r="C6" i="67"/>
  <c r="C7" i="67"/>
  <c r="P41" i="61"/>
  <c r="M41" i="61"/>
  <c r="P22" i="61"/>
  <c r="M33" i="61"/>
  <c r="M22" i="61"/>
  <c r="V50" i="61" a="1"/>
  <c r="V50" i="61" s="1"/>
  <c r="P50" i="61"/>
  <c r="M50" i="61"/>
  <c r="P43" i="61"/>
  <c r="P42" i="61"/>
  <c r="M42" i="61"/>
  <c r="P40" i="61"/>
  <c r="M40" i="61"/>
  <c r="P39" i="61"/>
  <c r="M39" i="61"/>
  <c r="P38" i="61"/>
  <c r="M38" i="61"/>
  <c r="P37" i="61"/>
  <c r="M37" i="61"/>
  <c r="P36" i="61"/>
  <c r="M36" i="61"/>
  <c r="P35" i="61"/>
  <c r="M35" i="61"/>
  <c r="P34" i="61"/>
  <c r="M34" i="61"/>
  <c r="M32" i="61"/>
  <c r="P31" i="61"/>
  <c r="M31" i="61"/>
  <c r="P30" i="61"/>
  <c r="M30" i="61"/>
  <c r="P29" i="61"/>
  <c r="M29" i="61"/>
  <c r="P28" i="61"/>
  <c r="M28" i="61"/>
  <c r="P27" i="61"/>
  <c r="M27" i="61"/>
  <c r="P26" i="61"/>
  <c r="M26" i="61"/>
  <c r="P25" i="61"/>
  <c r="M25" i="61"/>
  <c r="P23" i="61"/>
  <c r="M23" i="61"/>
  <c r="P21" i="61"/>
  <c r="M21" i="61"/>
  <c r="M20" i="61"/>
  <c r="S20" i="61"/>
  <c r="P20" i="61"/>
  <c r="S19" i="61"/>
  <c r="P19" i="61"/>
  <c r="M19" i="61"/>
  <c r="S18" i="61"/>
  <c r="P18" i="61"/>
  <c r="M18" i="61"/>
  <c r="P17" i="61"/>
  <c r="M17" i="61"/>
  <c r="M16" i="61"/>
  <c r="S16" i="61"/>
  <c r="M15" i="61"/>
  <c r="P15" i="61"/>
  <c r="S15" i="61"/>
  <c r="S14" i="61"/>
  <c r="P14" i="61"/>
  <c r="M14" i="61"/>
  <c r="S13" i="61"/>
  <c r="P13" i="61"/>
  <c r="M13" i="61"/>
  <c r="S12" i="61"/>
  <c r="M12" i="61"/>
  <c r="P12" i="61"/>
  <c r="B4" i="61"/>
  <c r="E43" i="31"/>
  <c r="E42" i="31"/>
  <c r="E41" i="31"/>
  <c r="E40" i="31"/>
  <c r="E34" i="31"/>
  <c r="E33" i="31"/>
  <c r="E32" i="31"/>
  <c r="E30" i="31"/>
  <c r="E29" i="31"/>
  <c r="E23" i="31"/>
  <c r="E22" i="31"/>
  <c r="E21" i="31"/>
  <c r="E20" i="31"/>
  <c r="V45" i="61" l="1" a="1"/>
  <c r="V45" i="61" s="1"/>
  <c r="Y12" i="61"/>
  <c r="Y23" i="61"/>
  <c r="Y26" i="61"/>
  <c r="Y32" i="61"/>
  <c r="Y34" i="61"/>
  <c r="Y38" i="61"/>
  <c r="Y21" i="61"/>
  <c r="Y50" i="61"/>
  <c r="Y41" i="61"/>
  <c r="H20" i="62" s="1"/>
  <c r="S51" i="61"/>
  <c r="M51" i="61"/>
  <c r="Y45" i="61" l="1"/>
  <c r="H22" i="62" s="1"/>
  <c r="H19" i="62"/>
  <c r="H16" i="62"/>
  <c r="H12" i="62"/>
  <c r="H18" i="62"/>
  <c r="H17" i="62"/>
  <c r="H15" i="62"/>
  <c r="H14" i="62"/>
  <c r="A2" i="61"/>
  <c r="H10" i="62" l="1"/>
  <c r="A1" i="62"/>
  <c r="A2" i="60"/>
  <c r="A2" i="56" l="1"/>
  <c r="A2" i="53"/>
  <c r="A2" i="49"/>
  <c r="A2" i="50"/>
  <c r="A2" i="46"/>
  <c r="C5" i="56"/>
  <c r="B5" i="53"/>
  <c r="C5" i="49"/>
  <c r="B5" i="50"/>
  <c r="B5" i="46"/>
  <c r="A6" i="62"/>
  <c r="A2" i="31"/>
  <c r="A2" i="30"/>
  <c r="A2" i="29"/>
  <c r="A2" i="27"/>
  <c r="A2" i="25"/>
  <c r="A2" i="20"/>
  <c r="A2" i="11"/>
  <c r="R10" i="62" l="1"/>
  <c r="C5" i="31"/>
  <c r="C5" i="30"/>
  <c r="B5" i="29"/>
  <c r="C5" i="25"/>
  <c r="C5" i="20"/>
  <c r="C5" i="11"/>
  <c r="H21" i="62"/>
  <c r="R21" i="62" s="1"/>
  <c r="H23" i="62"/>
  <c r="R23" i="62" s="1"/>
  <c r="R20" i="62" l="1"/>
  <c r="R16" i="62"/>
  <c r="R18" i="62"/>
  <c r="R15" i="62"/>
  <c r="R22" i="62"/>
  <c r="R14" i="62"/>
  <c r="R17" i="62"/>
  <c r="R19" i="62"/>
  <c r="R12" i="62"/>
  <c r="V51" i="61"/>
  <c r="P16" i="61"/>
  <c r="P51" i="61" l="1"/>
  <c r="Y16" i="61"/>
  <c r="H13" i="62" s="1"/>
  <c r="R13" i="62" s="1"/>
  <c r="R24" i="62" s="1"/>
  <c r="Y51" i="61" l="1"/>
  <c r="Y53" i="6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<sst xmlns="http://schemas.openxmlformats.org/spreadsheetml/2006/main" count="1232" uniqueCount="332">
  <si>
    <t>初期設定</t>
    <rPh sb="0" eb="4">
      <t>ショキ</t>
    </rPh>
    <phoneticPr fontId="4"/>
  </si>
  <si>
    <t>大会回数</t>
    <rPh sb="0" eb="2">
      <t>タイカイ</t>
    </rPh>
    <rPh sb="2" eb="4">
      <t>カイスウ</t>
    </rPh>
    <phoneticPr fontId="4"/>
  </si>
  <si>
    <t>年齢基準日</t>
    <rPh sb="0" eb="5">
      <t>ネンレイク</t>
    </rPh>
    <phoneticPr fontId="4"/>
  </si>
  <si>
    <t>申込締切日</t>
    <rPh sb="0" eb="1">
      <t>モウシコミシメ</t>
    </rPh>
    <rPh sb="4" eb="5">
      <t>ネンレイク</t>
    </rPh>
    <phoneticPr fontId="4"/>
  </si>
  <si>
    <t>番号</t>
    <rPh sb="0" eb="2">
      <t>バンゴウ</t>
    </rPh>
    <phoneticPr fontId="4"/>
  </si>
  <si>
    <t>一般</t>
    <rPh sb="0" eb="2">
      <t>イッパン</t>
    </rPh>
    <phoneticPr fontId="4"/>
  </si>
  <si>
    <t>バスケットボール競技</t>
    <rPh sb="8" eb="10">
      <t>キョウギ</t>
    </rPh>
    <phoneticPr fontId="4"/>
  </si>
  <si>
    <t>バレーボール競技</t>
    <rPh sb="6" eb="8">
      <t>キョウギ</t>
    </rPh>
    <phoneticPr fontId="4"/>
  </si>
  <si>
    <t>ソフトテニス競技</t>
    <rPh sb="6" eb="8">
      <t>キョウギ</t>
    </rPh>
    <phoneticPr fontId="4"/>
  </si>
  <si>
    <t>バドミントン競技</t>
    <rPh sb="6" eb="8">
      <t>キョウギ</t>
    </rPh>
    <phoneticPr fontId="4"/>
  </si>
  <si>
    <t>壮年男子</t>
    <rPh sb="0" eb="2">
      <t>ソウネン</t>
    </rPh>
    <rPh sb="2" eb="4">
      <t>ダンシ</t>
    </rPh>
    <phoneticPr fontId="4"/>
  </si>
  <si>
    <t>ソフトボール競技</t>
    <rPh sb="6" eb="8">
      <t>キョウギ</t>
    </rPh>
    <phoneticPr fontId="4"/>
  </si>
  <si>
    <t>秋季大会参加申込書等作成及び提出要領</t>
    <rPh sb="12" eb="13">
      <t>オヨビ</t>
    </rPh>
    <rPh sb="14" eb="16">
      <t>テイシュテゥ</t>
    </rPh>
    <phoneticPr fontId="4"/>
  </si>
  <si>
    <t>　ただし、その際ファイルにパスワードを設定するなど、個人情報保護にご留意ください。</t>
    <rPh sb="19" eb="21">
      <t>セッテイ</t>
    </rPh>
    <rPh sb="26" eb="32">
      <t>コジンジョウホウヘ</t>
    </rPh>
    <phoneticPr fontId="4"/>
  </si>
  <si>
    <t>　①「0.役員名簿」</t>
    <rPh sb="5" eb="7">
      <t>ヤクイン</t>
    </rPh>
    <rPh sb="7" eb="9">
      <t>メイボ</t>
    </rPh>
    <phoneticPr fontId="7"/>
  </si>
  <si>
    <t>　②「1.参加人員」</t>
    <rPh sb="5" eb="7">
      <t>サンカ</t>
    </rPh>
    <rPh sb="7" eb="9">
      <t>ジンイン</t>
    </rPh>
    <phoneticPr fontId="7"/>
  </si>
  <si>
    <t>　③「2.参加料内訳書」</t>
    <rPh sb="5" eb="8">
      <t>サンカリョウ</t>
    </rPh>
    <rPh sb="8" eb="11">
      <t>ウチワケショ</t>
    </rPh>
    <phoneticPr fontId="7"/>
  </si>
  <si>
    <t>記 入 例</t>
    <rPh sb="0" eb="1">
      <t>キ</t>
    </rPh>
    <rPh sb="2" eb="3">
      <t>イリ</t>
    </rPh>
    <rPh sb="4" eb="5">
      <t>レイ</t>
    </rPh>
    <phoneticPr fontId="4"/>
  </si>
  <si>
    <t>バスケットボール競技申込書</t>
    <rPh sb="8" eb="10">
      <t>キョウギ</t>
    </rPh>
    <rPh sb="10" eb="12">
      <t>モウシコミ</t>
    </rPh>
    <rPh sb="12" eb="13">
      <t>ショ</t>
    </rPh>
    <phoneticPr fontId="4"/>
  </si>
  <si>
    <t>郡市名</t>
    <rPh sb="0" eb="1">
      <t>グン</t>
    </rPh>
    <rPh sb="1" eb="2">
      <t>シ</t>
    </rPh>
    <rPh sb="2" eb="3">
      <t>メイ</t>
    </rPh>
    <phoneticPr fontId="4"/>
  </si>
  <si>
    <r>
      <t xml:space="preserve">( </t>
    </r>
    <r>
      <rPr>
        <sz val="10"/>
        <color theme="1"/>
        <rFont val="ＭＳ Ｐゴシック"/>
        <family val="3"/>
        <charset val="128"/>
      </rPr>
      <t>○○○</t>
    </r>
    <r>
      <rPr>
        <sz val="10"/>
        <color theme="1"/>
        <rFont val="ＭＳ Ｐゴシック"/>
        <family val="3"/>
        <charset val="128"/>
        <scheme val="minor"/>
      </rPr>
      <t xml:space="preserve"> )</t>
    </r>
    <phoneticPr fontId="4"/>
  </si>
  <si>
    <t>一般男子の部(区名)</t>
    <rPh sb="0" eb="2">
      <t>イッパン</t>
    </rPh>
    <rPh sb="2" eb="4">
      <t>ダンシ</t>
    </rPh>
    <rPh sb="5" eb="6">
      <t>ブ</t>
    </rPh>
    <rPh sb="7" eb="8">
      <t>ク</t>
    </rPh>
    <rPh sb="8" eb="9">
      <t>メイ</t>
    </rPh>
    <phoneticPr fontId="4"/>
  </si>
  <si>
    <t>○○○区</t>
    <rPh sb="3" eb="4">
      <t>ク</t>
    </rPh>
    <phoneticPr fontId="4"/>
  </si>
  <si>
    <t>氏名</t>
    <rPh sb="0" eb="2">
      <t>シメイ</t>
    </rPh>
    <phoneticPr fontId="4"/>
  </si>
  <si>
    <t>身長</t>
    <phoneticPr fontId="4"/>
  </si>
  <si>
    <t>生年月日</t>
    <phoneticPr fontId="4"/>
  </si>
  <si>
    <t>年齢</t>
    <rPh sb="0" eb="2">
      <t>ネンレイ</t>
    </rPh>
    <phoneticPr fontId="4"/>
  </si>
  <si>
    <t>住所</t>
    <rPh sb="0" eb="2">
      <t>ジュウショ</t>
    </rPh>
    <phoneticPr fontId="4"/>
  </si>
  <si>
    <t>監 督</t>
    <rPh sb="0" eb="1">
      <t>ラン</t>
    </rPh>
    <rPh sb="2" eb="3">
      <t>ヨシ</t>
    </rPh>
    <phoneticPr fontId="4"/>
  </si>
  <si>
    <t>福岡　一郎</t>
    <rPh sb="0" eb="2">
      <t>フクオカ</t>
    </rPh>
    <rPh sb="3" eb="5">
      <t>イチロウ</t>
    </rPh>
    <phoneticPr fontId="4"/>
  </si>
  <si>
    <t>選 手</t>
    <rPh sb="0" eb="1">
      <t>セン</t>
    </rPh>
    <rPh sb="2" eb="3">
      <t>テ</t>
    </rPh>
    <phoneticPr fontId="4"/>
  </si>
  <si>
    <t>スポ協 太朗</t>
    <rPh sb="2" eb="3">
      <t>キョウ</t>
    </rPh>
    <rPh sb="4" eb="6">
      <t>タロウ</t>
    </rPh>
    <phoneticPr fontId="4"/>
  </si>
  <si>
    <t>〃</t>
    <phoneticPr fontId="4"/>
  </si>
  <si>
    <t>秋季大会　役員名簿</t>
    <rPh sb="0" eb="4">
      <t>シュウキタイカイ</t>
    </rPh>
    <rPh sb="5" eb="6">
      <t>エキ</t>
    </rPh>
    <rPh sb="6" eb="7">
      <t>イン</t>
    </rPh>
    <rPh sb="7" eb="8">
      <t>メイ</t>
    </rPh>
    <rPh sb="8" eb="9">
      <t>ボ</t>
    </rPh>
    <phoneticPr fontId="4"/>
  </si>
  <si>
    <t>郡市名</t>
    <rPh sb="0" eb="3">
      <t>グンシメイ</t>
    </rPh>
    <phoneticPr fontId="4"/>
  </si>
  <si>
    <t>体育・スポーツ協会会長名</t>
    <rPh sb="0" eb="2">
      <t>タイイク</t>
    </rPh>
    <rPh sb="7" eb="9">
      <t>キョウカイ</t>
    </rPh>
    <rPh sb="9" eb="12">
      <t>カイチョウメイ</t>
    </rPh>
    <phoneticPr fontId="4"/>
  </si>
  <si>
    <t>役　名</t>
    <rPh sb="0" eb="1">
      <t>エキ</t>
    </rPh>
    <rPh sb="2" eb="3">
      <t>メイ</t>
    </rPh>
    <phoneticPr fontId="4"/>
  </si>
  <si>
    <t>氏　名</t>
    <rPh sb="0" eb="1">
      <t>シ</t>
    </rPh>
    <rPh sb="2" eb="3">
      <t>メイ</t>
    </rPh>
    <phoneticPr fontId="4"/>
  </si>
  <si>
    <t>役　職　名</t>
    <rPh sb="0" eb="1">
      <t>エキ</t>
    </rPh>
    <rPh sb="2" eb="3">
      <t>ショク</t>
    </rPh>
    <rPh sb="4" eb="5">
      <t>メイ</t>
    </rPh>
    <phoneticPr fontId="4"/>
  </si>
  <si>
    <t>保険加入</t>
    <rPh sb="0" eb="2">
      <t>ホケン</t>
    </rPh>
    <rPh sb="2" eb="4">
      <t>カニュウ</t>
    </rPh>
    <phoneticPr fontId="4"/>
  </si>
  <si>
    <t>団　長</t>
    <rPh sb="0" eb="1">
      <t>ダン</t>
    </rPh>
    <rPh sb="2" eb="3">
      <t>チョウ</t>
    </rPh>
    <phoneticPr fontId="4"/>
  </si>
  <si>
    <t>副団長</t>
    <rPh sb="0" eb="3">
      <t>フクダンチョウ</t>
    </rPh>
    <phoneticPr fontId="4"/>
  </si>
  <si>
    <t>総監督</t>
    <rPh sb="0" eb="3">
      <t>ソウカントク</t>
    </rPh>
    <phoneticPr fontId="4"/>
  </si>
  <si>
    <t>総　務</t>
    <rPh sb="0" eb="1">
      <t>フサ</t>
    </rPh>
    <rPh sb="2" eb="3">
      <t>ツトム</t>
    </rPh>
    <phoneticPr fontId="4"/>
  </si>
  <si>
    <t>顧　問</t>
    <rPh sb="0" eb="1">
      <t>カエリミ</t>
    </rPh>
    <rPh sb="2" eb="3">
      <t>トイ</t>
    </rPh>
    <phoneticPr fontId="4"/>
  </si>
  <si>
    <t>(</t>
  </si>
  <si>
    <t>)選手団人員</t>
    <rPh sb="1" eb="4">
      <t>センシュダン</t>
    </rPh>
    <rPh sb="4" eb="6">
      <t>ジンイン</t>
    </rPh>
    <phoneticPr fontId="4"/>
  </si>
  <si>
    <t>競技名</t>
    <rPh sb="0" eb="2">
      <t>キョウギ</t>
    </rPh>
    <rPh sb="2" eb="3">
      <t>メイ</t>
    </rPh>
    <phoneticPr fontId="4"/>
  </si>
  <si>
    <t>種　別</t>
    <rPh sb="0" eb="1">
      <t>タネ</t>
    </rPh>
    <rPh sb="2" eb="3">
      <t>ベツ</t>
    </rPh>
    <phoneticPr fontId="4"/>
  </si>
  <si>
    <t>監　督</t>
    <rPh sb="0" eb="1">
      <t>ラン</t>
    </rPh>
    <rPh sb="2" eb="3">
      <t>ヨシ</t>
    </rPh>
    <phoneticPr fontId="4"/>
  </si>
  <si>
    <t>選　手</t>
    <rPh sb="0" eb="1">
      <t>セン</t>
    </rPh>
    <rPh sb="2" eb="3">
      <t>テ</t>
    </rPh>
    <phoneticPr fontId="4"/>
  </si>
  <si>
    <t>コーチ等</t>
    <rPh sb="3" eb="4">
      <t>トウ</t>
    </rPh>
    <phoneticPr fontId="4"/>
  </si>
  <si>
    <t>兼任・重複</t>
    <rPh sb="0" eb="2">
      <t>ケンニン</t>
    </rPh>
    <rPh sb="3" eb="5">
      <t>チョウフク</t>
    </rPh>
    <phoneticPr fontId="4"/>
  </si>
  <si>
    <t>計</t>
    <rPh sb="0" eb="1">
      <t>ケイ</t>
    </rPh>
    <phoneticPr fontId="4"/>
  </si>
  <si>
    <t>陸上競技</t>
    <rPh sb="0" eb="2">
      <t>リクジョウ</t>
    </rPh>
    <rPh sb="2" eb="4">
      <t>キョウギ</t>
    </rPh>
    <phoneticPr fontId="4"/>
  </si>
  <si>
    <t>一般男子</t>
    <rPh sb="0" eb="2">
      <t>イッパン</t>
    </rPh>
    <rPh sb="2" eb="4">
      <t>ダンシ</t>
    </rPh>
    <phoneticPr fontId="4"/>
  </si>
  <si>
    <t>一般女子</t>
    <rPh sb="0" eb="2">
      <t>イッパン</t>
    </rPh>
    <rPh sb="2" eb="4">
      <t>ジョシ</t>
    </rPh>
    <phoneticPr fontId="4"/>
  </si>
  <si>
    <t>青年男子</t>
    <rPh sb="0" eb="1">
      <t>アオ</t>
    </rPh>
    <rPh sb="1" eb="2">
      <t>ネン</t>
    </rPh>
    <rPh sb="2" eb="4">
      <t>ダンシ</t>
    </rPh>
    <phoneticPr fontId="4"/>
  </si>
  <si>
    <t>青年女子</t>
    <rPh sb="0" eb="1">
      <t>アオ</t>
    </rPh>
    <rPh sb="1" eb="2">
      <t>ネン</t>
    </rPh>
    <rPh sb="2" eb="4">
      <t>ジョシ</t>
    </rPh>
    <phoneticPr fontId="4"/>
  </si>
  <si>
    <t>壮年女子</t>
    <rPh sb="0" eb="2">
      <t>ソウネン</t>
    </rPh>
    <rPh sb="2" eb="4">
      <t>ジョシ</t>
    </rPh>
    <phoneticPr fontId="4"/>
  </si>
  <si>
    <t>バスケットボール</t>
    <phoneticPr fontId="4"/>
  </si>
  <si>
    <t>バレーボール</t>
    <phoneticPr fontId="4"/>
  </si>
  <si>
    <t>一般女子</t>
    <phoneticPr fontId="4"/>
  </si>
  <si>
    <t>ソフトテニス</t>
  </si>
  <si>
    <t>卓球</t>
    <rPh sb="0" eb="2">
      <t>タッキュウ</t>
    </rPh>
    <phoneticPr fontId="4"/>
  </si>
  <si>
    <t>バドミントン</t>
  </si>
  <si>
    <t>壮年混成男女</t>
    <rPh sb="0" eb="2">
      <t>ソウネン</t>
    </rPh>
    <rPh sb="2" eb="4">
      <t>コンセイ</t>
    </rPh>
    <rPh sb="4" eb="6">
      <t>ダンジョ</t>
    </rPh>
    <phoneticPr fontId="4"/>
  </si>
  <si>
    <t>柔道</t>
    <rPh sb="0" eb="2">
      <t>ジュウドウ</t>
    </rPh>
    <phoneticPr fontId="4"/>
  </si>
  <si>
    <t>剣道</t>
    <rPh sb="0" eb="2">
      <t>ケンドウ</t>
    </rPh>
    <phoneticPr fontId="4"/>
  </si>
  <si>
    <t>弓道</t>
    <rPh sb="0" eb="2">
      <t>キュウドウ</t>
    </rPh>
    <phoneticPr fontId="4"/>
  </si>
  <si>
    <t>相撲</t>
    <rPh sb="0" eb="2">
      <t>スモウ</t>
    </rPh>
    <phoneticPr fontId="4"/>
  </si>
  <si>
    <t>ソフトボール</t>
  </si>
  <si>
    <t>空手道</t>
    <rPh sb="0" eb="2">
      <t>カラテ</t>
    </rPh>
    <rPh sb="2" eb="3">
      <t>ドウ</t>
    </rPh>
    <phoneticPr fontId="4"/>
  </si>
  <si>
    <t>男子団体</t>
    <rPh sb="0" eb="2">
      <t>ダンシ</t>
    </rPh>
    <rPh sb="2" eb="4">
      <t>ダンタイ</t>
    </rPh>
    <phoneticPr fontId="4"/>
  </si>
  <si>
    <t>テニス</t>
    <rPh sb="0" eb="1">
      <t>ゴウケイ</t>
    </rPh>
    <phoneticPr fontId="4"/>
  </si>
  <si>
    <t>小　　計</t>
    <rPh sb="0" eb="4">
      <t xml:space="preserve">ショウケイ </t>
    </rPh>
    <phoneticPr fontId="4"/>
  </si>
  <si>
    <t>大　　会　　役　　員</t>
    <rPh sb="0" eb="1">
      <t>ダイ</t>
    </rPh>
    <rPh sb="3" eb="4">
      <t>カイ</t>
    </rPh>
    <rPh sb="6" eb="7">
      <t>エキ</t>
    </rPh>
    <rPh sb="9" eb="10">
      <t>イン</t>
    </rPh>
    <phoneticPr fontId="4"/>
  </si>
  <si>
    <t>合　　計</t>
    <rPh sb="0" eb="1">
      <t>ゴウ</t>
    </rPh>
    <rPh sb="3" eb="4">
      <t>ケイ</t>
    </rPh>
    <phoneticPr fontId="4"/>
  </si>
  <si>
    <t>秋季大会　参加料内訳書</t>
    <rPh sb="0" eb="2">
      <t>シュウキ</t>
    </rPh>
    <rPh sb="2" eb="4">
      <t>タイカイ</t>
    </rPh>
    <rPh sb="5" eb="7">
      <t>サンカ</t>
    </rPh>
    <rPh sb="7" eb="8">
      <t>リョウ</t>
    </rPh>
    <rPh sb="8" eb="10">
      <t>ウチワケ</t>
    </rPh>
    <rPh sb="10" eb="11">
      <t>ショ</t>
    </rPh>
    <phoneticPr fontId="4"/>
  </si>
  <si>
    <t>申込期日：</t>
    <rPh sb="0" eb="2">
      <t>モウシコミ</t>
    </rPh>
    <rPh sb="2" eb="4">
      <t>キジツレイワネンガツニチ</t>
    </rPh>
    <phoneticPr fontId="4"/>
  </si>
  <si>
    <t>月</t>
    <rPh sb="0" eb="1">
      <t>ガテゥ</t>
    </rPh>
    <phoneticPr fontId="4"/>
  </si>
  <si>
    <t>日</t>
    <rPh sb="0" eb="1">
      <t>ニティ</t>
    </rPh>
    <phoneticPr fontId="4"/>
  </si>
  <si>
    <t>郡 市 名</t>
    <rPh sb="0" eb="1">
      <t>グン</t>
    </rPh>
    <rPh sb="2" eb="3">
      <t>シ</t>
    </rPh>
    <rPh sb="4" eb="5">
      <t>メイ</t>
    </rPh>
    <phoneticPr fontId="4"/>
  </si>
  <si>
    <t>代表者役職及び氏名</t>
    <rPh sb="0" eb="3">
      <t>ダイヒョウシャ</t>
    </rPh>
    <rPh sb="3" eb="5">
      <t>ヤクショク</t>
    </rPh>
    <rPh sb="5" eb="6">
      <t>オヨ</t>
    </rPh>
    <rPh sb="7" eb="9">
      <t>シメイ</t>
    </rPh>
    <phoneticPr fontId="4"/>
  </si>
  <si>
    <t>競技種目名</t>
    <rPh sb="0" eb="2">
      <t>キョウギ</t>
    </rPh>
    <rPh sb="2" eb="4">
      <t>シュモク</t>
    </rPh>
    <rPh sb="4" eb="5">
      <t>メイ</t>
    </rPh>
    <phoneticPr fontId="4"/>
  </si>
  <si>
    <t>申込人数(人)×参加料(円)</t>
    <rPh sb="0" eb="2">
      <t>モウシコミ</t>
    </rPh>
    <rPh sb="2" eb="4">
      <t>ニンズウ</t>
    </rPh>
    <rPh sb="5" eb="6">
      <t>ニン</t>
    </rPh>
    <rPh sb="8" eb="10">
      <t>サンカ</t>
    </rPh>
    <rPh sb="10" eb="11">
      <t>リョウ</t>
    </rPh>
    <rPh sb="12" eb="13">
      <t>エン</t>
    </rPh>
    <phoneticPr fontId="4"/>
  </si>
  <si>
    <t>合計金額</t>
    <rPh sb="0" eb="2">
      <t>ゴウケイ</t>
    </rPh>
    <rPh sb="2" eb="4">
      <t>キンガク</t>
    </rPh>
    <phoneticPr fontId="4"/>
  </si>
  <si>
    <t>大会役員</t>
    <rPh sb="0" eb="2">
      <t>タイカイ</t>
    </rPh>
    <rPh sb="2" eb="4">
      <t>ヤクイン</t>
    </rPh>
    <phoneticPr fontId="4"/>
  </si>
  <si>
    <t>×　500円</t>
    <rPh sb="5" eb="6">
      <t>エン</t>
    </rPh>
    <phoneticPr fontId="4"/>
  </si>
  <si>
    <t>円</t>
    <rPh sb="0" eb="1">
      <t>エン</t>
    </rPh>
    <phoneticPr fontId="4"/>
  </si>
  <si>
    <t>バスケットボール</t>
  </si>
  <si>
    <t>バレーボール</t>
  </si>
  <si>
    <t>ソフトテニス</t>
    <phoneticPr fontId="4"/>
  </si>
  <si>
    <t>テニス</t>
  </si>
  <si>
    <t>振　込　金　額　合　計</t>
    <rPh sb="0" eb="1">
      <t>フ</t>
    </rPh>
    <rPh sb="2" eb="3">
      <t>コ</t>
    </rPh>
    <rPh sb="4" eb="5">
      <t>カネ</t>
    </rPh>
    <rPh sb="6" eb="7">
      <t>ガク</t>
    </rPh>
    <rPh sb="8" eb="9">
      <t>ゴウ</t>
    </rPh>
    <rPh sb="10" eb="11">
      <t>ケイ</t>
    </rPh>
    <phoneticPr fontId="4"/>
  </si>
  <si>
    <t>　送付し、お申込みください。</t>
    <rPh sb="1" eb="3">
      <t>ソウフ</t>
    </rPh>
    <rPh sb="6" eb="7">
      <t>モウ</t>
    </rPh>
    <rPh sb="7" eb="8">
      <t>コ</t>
    </rPh>
    <phoneticPr fontId="7"/>
  </si>
  <si>
    <t>※　役員の参加料については、役員名簿(申込書１）において保険加入欄に○印を</t>
    <rPh sb="2" eb="4">
      <t>ヤクイン</t>
    </rPh>
    <rPh sb="5" eb="8">
      <t>サンカリョウ</t>
    </rPh>
    <rPh sb="14" eb="16">
      <t>ヤクイン</t>
    </rPh>
    <rPh sb="16" eb="18">
      <t>メイボ</t>
    </rPh>
    <rPh sb="19" eb="22">
      <t>モウシコミショ</t>
    </rPh>
    <rPh sb="28" eb="30">
      <t>ホケン</t>
    </rPh>
    <rPh sb="30" eb="31">
      <t>カ</t>
    </rPh>
    <rPh sb="32" eb="33">
      <t>ラン</t>
    </rPh>
    <rPh sb="35" eb="36">
      <t>シルシ</t>
    </rPh>
    <phoneticPr fontId="7"/>
  </si>
  <si>
    <t>　された方が対象となります。</t>
    <rPh sb="4" eb="5">
      <t>カタ</t>
    </rPh>
    <rPh sb="6" eb="8">
      <t>タイショウ</t>
    </rPh>
    <phoneticPr fontId="7"/>
  </si>
  <si>
    <t>※　参加料を支払われた方が、保険適用対象者となります。</t>
    <rPh sb="2" eb="4">
      <t>サンカ</t>
    </rPh>
    <rPh sb="4" eb="5">
      <t>リョウ</t>
    </rPh>
    <rPh sb="6" eb="8">
      <t>シハラ</t>
    </rPh>
    <rPh sb="11" eb="12">
      <t>カタ</t>
    </rPh>
    <rPh sb="14" eb="16">
      <t>ホケン</t>
    </rPh>
    <rPh sb="16" eb="18">
      <t>テキヨウ</t>
    </rPh>
    <rPh sb="18" eb="21">
      <t>タイショウシャ</t>
    </rPh>
    <phoneticPr fontId="7"/>
  </si>
  <si>
    <t>※　参加料は、原則ご返金することができませんので予めご了承ください。</t>
    <rPh sb="4" eb="5">
      <t>リョウ</t>
    </rPh>
    <rPh sb="7" eb="9">
      <t>ゲンソク</t>
    </rPh>
    <phoneticPr fontId="4"/>
  </si>
  <si>
    <t>申込書１</t>
    <rPh sb="0" eb="3">
      <t>モウシコミショ</t>
    </rPh>
    <phoneticPr fontId="4"/>
  </si>
  <si>
    <t>郡市名（</t>
    <rPh sb="0" eb="1">
      <t>グン</t>
    </rPh>
    <rPh sb="1" eb="2">
      <t>シ</t>
    </rPh>
    <rPh sb="2" eb="3">
      <t>メイ</t>
    </rPh>
    <phoneticPr fontId="4"/>
  </si>
  <si>
    <t>）</t>
    <phoneticPr fontId="4"/>
  </si>
  <si>
    <t>性別</t>
    <rPh sb="0" eb="2">
      <t>セイベツ</t>
    </rPh>
    <phoneticPr fontId="4"/>
  </si>
  <si>
    <t>申込書２</t>
    <rPh sb="0" eb="3">
      <t>モウシコミショ</t>
    </rPh>
    <phoneticPr fontId="4"/>
  </si>
  <si>
    <t>（</t>
    <phoneticPr fontId="4"/>
  </si>
  <si>
    <t>【一般男子】</t>
    <rPh sb="1" eb="3">
      <t>イッパン</t>
    </rPh>
    <rPh sb="3" eb="5">
      <t>ダンシ</t>
    </rPh>
    <phoneticPr fontId="4"/>
  </si>
  <si>
    <t>区</t>
    <rPh sb="0" eb="1">
      <t>ク</t>
    </rPh>
    <phoneticPr fontId="4"/>
  </si>
  <si>
    <t>　※福岡市・北九州市は区名を記入</t>
    <phoneticPr fontId="4"/>
  </si>
  <si>
    <t>身長(cm)</t>
    <rPh sb="0" eb="2">
      <t>シンチョウ</t>
    </rPh>
    <phoneticPr fontId="4"/>
  </si>
  <si>
    <t>生年月日</t>
    <rPh sb="0" eb="2">
      <t>セイネン</t>
    </rPh>
    <rPh sb="2" eb="4">
      <t>ガッピ</t>
    </rPh>
    <phoneticPr fontId="4"/>
  </si>
  <si>
    <t>住　所</t>
    <rPh sb="0" eb="1">
      <t>ジュウ</t>
    </rPh>
    <rPh sb="2" eb="3">
      <t>ショ</t>
    </rPh>
    <phoneticPr fontId="4"/>
  </si>
  <si>
    <t>コーチ</t>
    <phoneticPr fontId="4"/>
  </si>
  <si>
    <t>マネジャー</t>
    <phoneticPr fontId="4"/>
  </si>
  <si>
    <t>選手は、35歳以上の者。ただし、35歳未満の者が選手数の1/2に達しない範囲で参加できる。</t>
    <rPh sb="0" eb="2">
      <t>センシュ</t>
    </rPh>
    <rPh sb="6" eb="7">
      <t>サイ</t>
    </rPh>
    <rPh sb="7" eb="9">
      <t>イジョウ</t>
    </rPh>
    <rPh sb="10" eb="11">
      <t>モノ</t>
    </rPh>
    <rPh sb="18" eb="19">
      <t>サイ</t>
    </rPh>
    <rPh sb="19" eb="21">
      <t>ミマン</t>
    </rPh>
    <phoneticPr fontId="4"/>
  </si>
  <si>
    <t xml:space="preserve">　 </t>
    <phoneticPr fontId="4"/>
  </si>
  <si>
    <t>【一般女子】</t>
    <rPh sb="1" eb="3">
      <t>イッパン</t>
    </rPh>
    <rPh sb="3" eb="5">
      <t>ジョシ</t>
    </rPh>
    <phoneticPr fontId="4"/>
  </si>
  <si>
    <t>【青年男子】</t>
    <rPh sb="1" eb="3">
      <t>セイネン</t>
    </rPh>
    <rPh sb="3" eb="5">
      <t>ダンシ</t>
    </rPh>
    <rPh sb="4" eb="5">
      <t>カズオ</t>
    </rPh>
    <phoneticPr fontId="4"/>
  </si>
  <si>
    <t>学生</t>
    <rPh sb="0" eb="2">
      <t>ガクセイ</t>
    </rPh>
    <phoneticPr fontId="4"/>
  </si>
  <si>
    <t>選手は40歳以下の者。オーバーエイジ枠(2名)を認める。学生・生徒に該当する者は、学生欄に○印を記入(2名以内)。</t>
    <rPh sb="0" eb="2">
      <t>センシュ</t>
    </rPh>
    <rPh sb="5" eb="6">
      <t>サイ</t>
    </rPh>
    <rPh sb="6" eb="8">
      <t>イカ</t>
    </rPh>
    <rPh sb="9" eb="10">
      <t>モノ</t>
    </rPh>
    <rPh sb="18" eb="19">
      <t>ワク</t>
    </rPh>
    <rPh sb="21" eb="22">
      <t>メイ</t>
    </rPh>
    <rPh sb="24" eb="25">
      <t>ミト</t>
    </rPh>
    <rPh sb="38" eb="39">
      <t>モノ</t>
    </rPh>
    <rPh sb="52" eb="53">
      <t>メイ</t>
    </rPh>
    <rPh sb="53" eb="55">
      <t>イナイ</t>
    </rPh>
    <phoneticPr fontId="4"/>
  </si>
  <si>
    <t>【青年女子】</t>
    <rPh sb="1" eb="3">
      <t>セイネン</t>
    </rPh>
    <rPh sb="3" eb="5">
      <t>ジョシ</t>
    </rPh>
    <rPh sb="5" eb="6">
      <t>ダンシ</t>
    </rPh>
    <phoneticPr fontId="4"/>
  </si>
  <si>
    <t>申込書３</t>
    <rPh sb="0" eb="3">
      <t>モウシコミショ</t>
    </rPh>
    <phoneticPr fontId="4"/>
  </si>
  <si>
    <t>選手は、30歳以上の者。ただし、30歳未満の者が選手数の1/2に達しない範囲で参加できる。</t>
    <rPh sb="0" eb="2">
      <t>センシュ</t>
    </rPh>
    <rPh sb="6" eb="7">
      <t>サイ</t>
    </rPh>
    <rPh sb="7" eb="9">
      <t>イジョウ</t>
    </rPh>
    <rPh sb="10" eb="11">
      <t>モノ</t>
    </rPh>
    <rPh sb="18" eb="19">
      <t>サイ</t>
    </rPh>
    <rPh sb="19" eb="21">
      <t>ミマン</t>
    </rPh>
    <phoneticPr fontId="4"/>
  </si>
  <si>
    <t>選手は40歳以下の者。オーバーエイジ枠(3名)を認める。学生・生徒に該当する者は、学生欄に○印を記入(3名以内)。</t>
    <rPh sb="0" eb="2">
      <t>センシュ</t>
    </rPh>
    <rPh sb="5" eb="6">
      <t>サイ</t>
    </rPh>
    <rPh sb="6" eb="8">
      <t>イカ</t>
    </rPh>
    <rPh sb="9" eb="10">
      <t>モノ</t>
    </rPh>
    <rPh sb="18" eb="19">
      <t>ワク</t>
    </rPh>
    <rPh sb="21" eb="22">
      <t>メイ</t>
    </rPh>
    <rPh sb="24" eb="25">
      <t>ミト</t>
    </rPh>
    <rPh sb="38" eb="39">
      <t>モノ</t>
    </rPh>
    <rPh sb="52" eb="53">
      <t>メイ</t>
    </rPh>
    <rPh sb="53" eb="55">
      <t>イナイ</t>
    </rPh>
    <phoneticPr fontId="4"/>
  </si>
  <si>
    <t>【壮年女子】</t>
    <rPh sb="1" eb="3">
      <t>ソウネン</t>
    </rPh>
    <rPh sb="3" eb="5">
      <t>ジョシ</t>
    </rPh>
    <rPh sb="5" eb="6">
      <t>ダンシ</t>
    </rPh>
    <phoneticPr fontId="4"/>
  </si>
  <si>
    <t>選手は、35歳以上の者。</t>
    <phoneticPr fontId="4"/>
  </si>
  <si>
    <t>申込書４</t>
    <rPh sb="0" eb="3">
      <t>モウシコミショ</t>
    </rPh>
    <phoneticPr fontId="4"/>
  </si>
  <si>
    <t>郡市名（</t>
    <rPh sb="0" eb="3">
      <t>グンシメイ</t>
    </rPh>
    <phoneticPr fontId="4"/>
  </si>
  <si>
    <t>【一般】</t>
    <rPh sb="1" eb="3">
      <t>イッパン</t>
    </rPh>
    <rPh sb="3" eb="4">
      <t>ダンシ</t>
    </rPh>
    <phoneticPr fontId="4"/>
  </si>
  <si>
    <t>男子6名以内、女子4名以内、総数8名以内</t>
    <rPh sb="0" eb="2">
      <t>ダンシ</t>
    </rPh>
    <rPh sb="3" eb="4">
      <t>メイ</t>
    </rPh>
    <rPh sb="4" eb="6">
      <t>イナイ</t>
    </rPh>
    <rPh sb="7" eb="9">
      <t>ジョシ</t>
    </rPh>
    <rPh sb="10" eb="11">
      <t>メイ</t>
    </rPh>
    <rPh sb="11" eb="13">
      <t>イナイ</t>
    </rPh>
    <rPh sb="14" eb="16">
      <t>ソウスウ</t>
    </rPh>
    <rPh sb="17" eb="18">
      <t>メイ</t>
    </rPh>
    <rPh sb="18" eb="20">
      <t>イナイ</t>
    </rPh>
    <phoneticPr fontId="4"/>
  </si>
  <si>
    <t>男　子</t>
    <rPh sb="0" eb="1">
      <t>オトコ</t>
    </rPh>
    <rPh sb="2" eb="3">
      <t>コ</t>
    </rPh>
    <phoneticPr fontId="4"/>
  </si>
  <si>
    <t>女　子</t>
    <rPh sb="0" eb="1">
      <t>オンナ</t>
    </rPh>
    <rPh sb="2" eb="3">
      <t>コ</t>
    </rPh>
    <phoneticPr fontId="4"/>
  </si>
  <si>
    <t>【壮年】</t>
    <rPh sb="1" eb="3">
      <t>ソウネン</t>
    </rPh>
    <rPh sb="3" eb="4">
      <t>ダンシ</t>
    </rPh>
    <phoneticPr fontId="4"/>
  </si>
  <si>
    <t>A</t>
  </si>
  <si>
    <t>（福岡市・北九州市は4ﾁｰﾑ以内、久留米市は2ﾁｰﾑ以内）</t>
  </si>
  <si>
    <t>男子
複45</t>
    <rPh sb="0" eb="1">
      <t>オトコ</t>
    </rPh>
    <rPh sb="1" eb="2">
      <t>コ</t>
    </rPh>
    <rPh sb="3" eb="4">
      <t>フク</t>
    </rPh>
    <phoneticPr fontId="4"/>
  </si>
  <si>
    <t>女子
複45</t>
    <rPh sb="0" eb="1">
      <t>オンナ</t>
    </rPh>
    <rPh sb="1" eb="2">
      <t>コ</t>
    </rPh>
    <rPh sb="3" eb="4">
      <t>フク</t>
    </rPh>
    <phoneticPr fontId="4"/>
  </si>
  <si>
    <t>男子
複55</t>
    <rPh sb="0" eb="1">
      <t>オトコ</t>
    </rPh>
    <rPh sb="1" eb="2">
      <t>コ</t>
    </rPh>
    <rPh sb="3" eb="4">
      <t>フク</t>
    </rPh>
    <phoneticPr fontId="4"/>
  </si>
  <si>
    <t>B</t>
    <phoneticPr fontId="4"/>
  </si>
  <si>
    <t>C</t>
    <phoneticPr fontId="4"/>
  </si>
  <si>
    <t>D</t>
    <phoneticPr fontId="4"/>
  </si>
  <si>
    <t>申込書５</t>
    <rPh sb="0" eb="3">
      <t>モウシコミショ</t>
    </rPh>
    <phoneticPr fontId="4"/>
  </si>
  <si>
    <t>卓球競技</t>
    <rPh sb="0" eb="2">
      <t>タッキュウ</t>
    </rPh>
    <rPh sb="2" eb="4">
      <t>キョウギ</t>
    </rPh>
    <phoneticPr fontId="4"/>
  </si>
  <si>
    <t>)</t>
    <phoneticPr fontId="4"/>
  </si>
  <si>
    <t>【一般】</t>
    <rPh sb="1" eb="3">
      <t>イッパン</t>
    </rPh>
    <phoneticPr fontId="4"/>
  </si>
  <si>
    <t>選手は、男女各3名以内で構成すること。</t>
    <rPh sb="0" eb="2">
      <t>センシュ</t>
    </rPh>
    <rPh sb="4" eb="6">
      <t>ダンジョ</t>
    </rPh>
    <rPh sb="6" eb="7">
      <t>カク</t>
    </rPh>
    <rPh sb="8" eb="9">
      <t>メイ</t>
    </rPh>
    <rPh sb="9" eb="11">
      <t>イナイ</t>
    </rPh>
    <rPh sb="12" eb="14">
      <t>コウセイ</t>
    </rPh>
    <phoneticPr fontId="4"/>
  </si>
  <si>
    <t>【青年】</t>
    <rPh sb="1" eb="3">
      <t>セイネン</t>
    </rPh>
    <phoneticPr fontId="4"/>
  </si>
  <si>
    <t>選手は、40歳以下の者で男女各3名以内で構成すること。オーバーエイジ枠(男女各1名)を認める。</t>
    <rPh sb="0" eb="2">
      <t>センシュ</t>
    </rPh>
    <rPh sb="12" eb="14">
      <t>ダンジョ</t>
    </rPh>
    <rPh sb="14" eb="15">
      <t>カク</t>
    </rPh>
    <rPh sb="16" eb="17">
      <t>メイ</t>
    </rPh>
    <rPh sb="17" eb="19">
      <t>イナイ</t>
    </rPh>
    <rPh sb="20" eb="22">
      <t>コウセイ</t>
    </rPh>
    <rPh sb="36" eb="38">
      <t>ダンジョ</t>
    </rPh>
    <rPh sb="38" eb="39">
      <t>カク</t>
    </rPh>
    <phoneticPr fontId="4"/>
  </si>
  <si>
    <t>【壮年】</t>
    <rPh sb="1" eb="3">
      <t>ソウネン</t>
    </rPh>
    <phoneticPr fontId="4"/>
  </si>
  <si>
    <t>申込書６</t>
    <rPh sb="0" eb="3">
      <t>モウシコミショ</t>
    </rPh>
    <phoneticPr fontId="4"/>
  </si>
  <si>
    <t>ふるさと</t>
    <phoneticPr fontId="4"/>
  </si>
  <si>
    <t>○</t>
    <phoneticPr fontId="4"/>
  </si>
  <si>
    <t>他郡市在住であっても、出身中学校所在地の郡市から「ふるさと選手」としての出場を認める。ただし、選手数の</t>
    <rPh sb="0" eb="3">
      <t>タグンシ</t>
    </rPh>
    <rPh sb="3" eb="5">
      <t>ザイジュウ</t>
    </rPh>
    <rPh sb="11" eb="16">
      <t>シュッシンチュウガッコウ</t>
    </rPh>
    <rPh sb="16" eb="19">
      <t>ショザイチ</t>
    </rPh>
    <rPh sb="20" eb="22">
      <t>グンシ</t>
    </rPh>
    <rPh sb="29" eb="31">
      <t>センシュ</t>
    </rPh>
    <rPh sb="36" eb="38">
      <t>シュツジョウ</t>
    </rPh>
    <rPh sb="39" eb="40">
      <t>ミト</t>
    </rPh>
    <rPh sb="47" eb="50">
      <t>センシュスウ</t>
    </rPh>
    <phoneticPr fontId="4"/>
  </si>
  <si>
    <t>1/2以内。該当する選手は、ふるさと欄に○印を記入すること。</t>
    <rPh sb="10" eb="12">
      <t>センシュ</t>
    </rPh>
    <rPh sb="18" eb="19">
      <t>ラン</t>
    </rPh>
    <rPh sb="21" eb="22">
      <t>シルシ</t>
    </rPh>
    <rPh sb="23" eb="25">
      <t>キニュウ</t>
    </rPh>
    <phoneticPr fontId="4"/>
  </si>
  <si>
    <t>【青年】</t>
    <rPh sb="1" eb="3">
      <t>セイネン</t>
    </rPh>
    <rPh sb="3" eb="4">
      <t>カズコ</t>
    </rPh>
    <phoneticPr fontId="4"/>
  </si>
  <si>
    <t>選　手（男子）</t>
    <rPh sb="0" eb="1">
      <t>セン</t>
    </rPh>
    <rPh sb="2" eb="3">
      <t>テ</t>
    </rPh>
    <rPh sb="4" eb="6">
      <t>ダンシ</t>
    </rPh>
    <phoneticPr fontId="4"/>
  </si>
  <si>
    <t>選　手（女子）</t>
    <rPh sb="0" eb="1">
      <t>セン</t>
    </rPh>
    <rPh sb="2" eb="3">
      <t>テ</t>
    </rPh>
    <rPh sb="4" eb="6">
      <t>ジョシ</t>
    </rPh>
    <phoneticPr fontId="4"/>
  </si>
  <si>
    <t>選手は、40歳以下の者で男女各3名で構成すること。学生・生徒に該当する者は、学生欄に○印を記入(男女各1名以内)。</t>
    <phoneticPr fontId="4"/>
  </si>
  <si>
    <t>【壮年男子】</t>
    <rPh sb="1" eb="3">
      <t>ソウネン</t>
    </rPh>
    <rPh sb="3" eb="5">
      <t>ダンシ</t>
    </rPh>
    <rPh sb="4" eb="5">
      <t>カズオ</t>
    </rPh>
    <phoneticPr fontId="4"/>
  </si>
  <si>
    <t>選手は、40歳以上の者。</t>
    <rPh sb="7" eb="9">
      <t>イジョウ</t>
    </rPh>
    <phoneticPr fontId="4"/>
  </si>
  <si>
    <t>【壮年混成】</t>
    <rPh sb="1" eb="3">
      <t>ソウネン</t>
    </rPh>
    <rPh sb="3" eb="5">
      <t>コンセイ</t>
    </rPh>
    <rPh sb="5" eb="6">
      <t>ダンシ</t>
    </rPh>
    <phoneticPr fontId="4"/>
  </si>
  <si>
    <t>選手は、55歳以上の者で男女各3名で構成すること。</t>
    <rPh sb="7" eb="9">
      <t>イジョウ</t>
    </rPh>
    <phoneticPr fontId="4"/>
  </si>
  <si>
    <t>申込書７</t>
    <rPh sb="0" eb="3">
      <t>モウシコミショ</t>
    </rPh>
    <phoneticPr fontId="4"/>
  </si>
  <si>
    <t>柔道競技</t>
    <rPh sb="0" eb="2">
      <t>ジュウドウ</t>
    </rPh>
    <rPh sb="2" eb="4">
      <t>キョウギ</t>
    </rPh>
    <phoneticPr fontId="4"/>
  </si>
  <si>
    <t>在勤地</t>
    <rPh sb="0" eb="3">
      <t>ザイキンチ</t>
    </rPh>
    <phoneticPr fontId="4"/>
  </si>
  <si>
    <t>全柔連登録番号</t>
    <rPh sb="0" eb="3">
      <t>ゼンジュウレン</t>
    </rPh>
    <rPh sb="3" eb="5">
      <t>トウロク</t>
    </rPh>
    <rPh sb="5" eb="7">
      <t>バンゴウ</t>
    </rPh>
    <phoneticPr fontId="4"/>
  </si>
  <si>
    <t>監　　督</t>
    <rPh sb="0" eb="1">
      <t>ラン</t>
    </rPh>
    <rPh sb="3" eb="4">
      <t>ヨシ</t>
    </rPh>
    <phoneticPr fontId="4"/>
  </si>
  <si>
    <t>なし</t>
    <phoneticPr fontId="4"/>
  </si>
  <si>
    <t>先鋒</t>
    <rPh sb="0" eb="2">
      <t>センポウ</t>
    </rPh>
    <phoneticPr fontId="4"/>
  </si>
  <si>
    <t>初段</t>
    <rPh sb="0" eb="2">
      <t>ショダン</t>
    </rPh>
    <phoneticPr fontId="4"/>
  </si>
  <si>
    <t>四将</t>
    <rPh sb="0" eb="1">
      <t>ヨン</t>
    </rPh>
    <rPh sb="1" eb="2">
      <t>ショウ</t>
    </rPh>
    <phoneticPr fontId="4"/>
  </si>
  <si>
    <t>弐段</t>
    <rPh sb="0" eb="2">
      <t>ニダン</t>
    </rPh>
    <phoneticPr fontId="4"/>
  </si>
  <si>
    <t>中堅</t>
    <rPh sb="0" eb="2">
      <t>チュウケン</t>
    </rPh>
    <phoneticPr fontId="4"/>
  </si>
  <si>
    <t>参段</t>
    <rPh sb="0" eb="2">
      <t>サンダン</t>
    </rPh>
    <phoneticPr fontId="4"/>
  </si>
  <si>
    <t>副将</t>
    <rPh sb="0" eb="2">
      <t>フクショウ</t>
    </rPh>
    <phoneticPr fontId="4"/>
  </si>
  <si>
    <t>四段</t>
    <rPh sb="0" eb="2">
      <t>ヨダン</t>
    </rPh>
    <phoneticPr fontId="4"/>
  </si>
  <si>
    <t>大将</t>
    <rPh sb="0" eb="2">
      <t>タイショウ</t>
    </rPh>
    <phoneticPr fontId="4"/>
  </si>
  <si>
    <t>５人制</t>
    <rPh sb="1" eb="3">
      <t>ニンセイ</t>
    </rPh>
    <phoneticPr fontId="4"/>
  </si>
  <si>
    <t>A</t>
    <phoneticPr fontId="4"/>
  </si>
  <si>
    <t>先鋒</t>
    <rPh sb="0" eb="1">
      <t>サキ</t>
    </rPh>
    <rPh sb="1" eb="2">
      <t>ホコ</t>
    </rPh>
    <phoneticPr fontId="4"/>
  </si>
  <si>
    <t>73kg以下</t>
    <phoneticPr fontId="4"/>
  </si>
  <si>
    <t>90kg以下</t>
    <phoneticPr fontId="4"/>
  </si>
  <si>
    <t>中堅</t>
    <rPh sb="0" eb="1">
      <t>ナカ</t>
    </rPh>
    <rPh sb="1" eb="2">
      <t>ケン</t>
    </rPh>
    <phoneticPr fontId="4"/>
  </si>
  <si>
    <t>副将</t>
    <rPh sb="0" eb="1">
      <t>フク</t>
    </rPh>
    <rPh sb="1" eb="2">
      <t>ショウ</t>
    </rPh>
    <phoneticPr fontId="4"/>
  </si>
  <si>
    <t>無差別</t>
    <rPh sb="0" eb="3">
      <t>ムサベツ</t>
    </rPh>
    <phoneticPr fontId="4"/>
  </si>
  <si>
    <t>大将</t>
    <rPh sb="0" eb="1">
      <t>ダイ</t>
    </rPh>
    <rPh sb="1" eb="2">
      <t>ショウ</t>
    </rPh>
    <phoneticPr fontId="4"/>
  </si>
  <si>
    <t>全日本柔道連盟登録番号申請中の者は、登録番号欄に「申請中」と記入のこと。</t>
    <phoneticPr fontId="4"/>
  </si>
  <si>
    <t>３人制</t>
    <rPh sb="1" eb="3">
      <t>ニンセイ</t>
    </rPh>
    <phoneticPr fontId="4"/>
  </si>
  <si>
    <t>選手は40歳以下の者。オーバーエイジ枠(1名)を認める。学生・生徒に該当する者は、学生欄に○印を記入(1名以内)。</t>
    <rPh sb="0" eb="2">
      <t>センシュ</t>
    </rPh>
    <rPh sb="5" eb="6">
      <t>サイ</t>
    </rPh>
    <rPh sb="6" eb="8">
      <t>イカ</t>
    </rPh>
    <rPh sb="9" eb="10">
      <t>モノ</t>
    </rPh>
    <rPh sb="18" eb="19">
      <t>ワク</t>
    </rPh>
    <rPh sb="21" eb="22">
      <t>メイ</t>
    </rPh>
    <rPh sb="24" eb="25">
      <t>ミト</t>
    </rPh>
    <rPh sb="38" eb="39">
      <t>モノ</t>
    </rPh>
    <rPh sb="52" eb="53">
      <t>メイ</t>
    </rPh>
    <rPh sb="53" eb="55">
      <t>イナイ</t>
    </rPh>
    <phoneticPr fontId="4"/>
  </si>
  <si>
    <t>申込書８</t>
    <rPh sb="0" eb="3">
      <t>モウシコミショ</t>
    </rPh>
    <phoneticPr fontId="4"/>
  </si>
  <si>
    <t>剣道競技</t>
    <rPh sb="0" eb="2">
      <t>ケンドウ</t>
    </rPh>
    <rPh sb="2" eb="4">
      <t>キョウギ</t>
    </rPh>
    <phoneticPr fontId="4"/>
  </si>
  <si>
    <t>25歳以下</t>
    <rPh sb="2" eb="3">
      <t>サイ</t>
    </rPh>
    <rPh sb="3" eb="5">
      <t>イカ</t>
    </rPh>
    <phoneticPr fontId="4"/>
  </si>
  <si>
    <t>次峰</t>
    <rPh sb="0" eb="1">
      <t>ツギ</t>
    </rPh>
    <rPh sb="1" eb="2">
      <t>ポウ</t>
    </rPh>
    <phoneticPr fontId="4"/>
  </si>
  <si>
    <t>26歳以上
35歳以下</t>
    <rPh sb="2" eb="3">
      <t>サイ</t>
    </rPh>
    <rPh sb="3" eb="5">
      <t>イジョウ</t>
    </rPh>
    <rPh sb="8" eb="9">
      <t>サイ</t>
    </rPh>
    <rPh sb="9" eb="11">
      <t>イカ</t>
    </rPh>
    <phoneticPr fontId="4"/>
  </si>
  <si>
    <t>36歳以上
45歳以下</t>
    <rPh sb="2" eb="3">
      <t>サイ</t>
    </rPh>
    <rPh sb="3" eb="5">
      <t>イジョウ</t>
    </rPh>
    <rPh sb="8" eb="9">
      <t>サイ</t>
    </rPh>
    <rPh sb="9" eb="11">
      <t>イカ</t>
    </rPh>
    <phoneticPr fontId="4"/>
  </si>
  <si>
    <t>46歳以上
54歳以下</t>
    <rPh sb="2" eb="3">
      <t>サイ</t>
    </rPh>
    <rPh sb="3" eb="5">
      <t>イジョウ</t>
    </rPh>
    <rPh sb="8" eb="9">
      <t>サイ</t>
    </rPh>
    <rPh sb="9" eb="11">
      <t>イカ</t>
    </rPh>
    <phoneticPr fontId="4"/>
  </si>
  <si>
    <t>55歳以上</t>
    <rPh sb="2" eb="3">
      <t>サイ</t>
    </rPh>
    <rPh sb="3" eb="5">
      <t>イジョウ</t>
    </rPh>
    <phoneticPr fontId="4"/>
  </si>
  <si>
    <t>先　鋒</t>
    <rPh sb="0" eb="1">
      <t>サキ</t>
    </rPh>
    <rPh sb="2" eb="3">
      <t>ホコ</t>
    </rPh>
    <phoneticPr fontId="4"/>
  </si>
  <si>
    <t>中　堅</t>
    <rPh sb="0" eb="1">
      <t>ナカ</t>
    </rPh>
    <rPh sb="2" eb="3">
      <t>ケン</t>
    </rPh>
    <phoneticPr fontId="4"/>
  </si>
  <si>
    <t>大　将
(40歳以上)</t>
    <rPh sb="0" eb="1">
      <t>ダイ</t>
    </rPh>
    <rPh sb="2" eb="3">
      <t>ショウ</t>
    </rPh>
    <rPh sb="7" eb="8">
      <t>サイ</t>
    </rPh>
    <rPh sb="8" eb="10">
      <t>イジョウ</t>
    </rPh>
    <phoneticPr fontId="4"/>
  </si>
  <si>
    <t>次　鋒</t>
    <rPh sb="0" eb="1">
      <t>ツギ</t>
    </rPh>
    <rPh sb="2" eb="3">
      <t>ホコ</t>
    </rPh>
    <phoneticPr fontId="4"/>
  </si>
  <si>
    <t>副　将</t>
    <rPh sb="0" eb="1">
      <t>フク</t>
    </rPh>
    <rPh sb="2" eb="3">
      <t>ショウ</t>
    </rPh>
    <phoneticPr fontId="4"/>
  </si>
  <si>
    <t>大　将
(30歳代)</t>
    <rPh sb="0" eb="1">
      <t>ダイ</t>
    </rPh>
    <rPh sb="2" eb="3">
      <t>ショウ</t>
    </rPh>
    <rPh sb="7" eb="9">
      <t>サイダイ</t>
    </rPh>
    <phoneticPr fontId="4"/>
  </si>
  <si>
    <t>選手は、35歳以下の者。大将は、30歳代の者。学生・生徒に該当する選手は、学生欄に○印を記入(2名以内)。</t>
    <rPh sb="0" eb="2">
      <t>センシュ</t>
    </rPh>
    <rPh sb="6" eb="7">
      <t>サイ</t>
    </rPh>
    <rPh sb="7" eb="9">
      <t>イカ</t>
    </rPh>
    <rPh sb="10" eb="11">
      <t>モノ</t>
    </rPh>
    <phoneticPr fontId="4"/>
  </si>
  <si>
    <t>大　将</t>
    <rPh sb="0" eb="1">
      <t>ダイ</t>
    </rPh>
    <rPh sb="2" eb="3">
      <t>ショウ</t>
    </rPh>
    <phoneticPr fontId="4"/>
  </si>
  <si>
    <t>選手は、35歳以下の者。学生・生徒に該当する選手は、学生欄に○印を記入(1名以内)。</t>
    <phoneticPr fontId="4"/>
  </si>
  <si>
    <t>申込書９</t>
    <rPh sb="0" eb="3">
      <t>モウシコミショ</t>
    </rPh>
    <phoneticPr fontId="4"/>
  </si>
  <si>
    <t>弓道競技</t>
    <rPh sb="0" eb="2">
      <t>キュウドウ</t>
    </rPh>
    <rPh sb="2" eb="4">
      <t>キョウギ</t>
    </rPh>
    <phoneticPr fontId="4"/>
  </si>
  <si>
    <t>　</t>
    <phoneticPr fontId="4"/>
  </si>
  <si>
    <t>段級</t>
    <rPh sb="0" eb="1">
      <t>ダン</t>
    </rPh>
    <rPh sb="1" eb="2">
      <t>キュウ</t>
    </rPh>
    <phoneticPr fontId="4"/>
  </si>
  <si>
    <t>補　欠</t>
    <rPh sb="0" eb="1">
      <t>タスク</t>
    </rPh>
    <rPh sb="2" eb="3">
      <t>ケツ</t>
    </rPh>
    <phoneticPr fontId="4"/>
  </si>
  <si>
    <t>段級は漢数字で記入。</t>
    <phoneticPr fontId="4"/>
  </si>
  <si>
    <t>学生</t>
    <rPh sb="0" eb="2">
      <t xml:space="preserve">ガクセイ </t>
    </rPh>
    <phoneticPr fontId="4"/>
  </si>
  <si>
    <t>選手は、40歳以下の者。男子のみ、女子のみ、男女混合のいずれでも可。段級は漢数字で記入。</t>
    <phoneticPr fontId="4"/>
  </si>
  <si>
    <t>学生・生徒に該当する選手は、学生欄に○印を記入(1名以内)。</t>
    <phoneticPr fontId="4"/>
  </si>
  <si>
    <t>申込書１０</t>
    <rPh sb="0" eb="3">
      <t>モウシコミショ</t>
    </rPh>
    <phoneticPr fontId="4"/>
  </si>
  <si>
    <t>相撲競技</t>
    <rPh sb="0" eb="2">
      <t>スモウ</t>
    </rPh>
    <rPh sb="2" eb="4">
      <t>キョウギ</t>
    </rPh>
    <phoneticPr fontId="4"/>
  </si>
  <si>
    <t>交代選手</t>
    <rPh sb="0" eb="2">
      <t>コウタイ</t>
    </rPh>
    <rPh sb="2" eb="4">
      <t>センシュ</t>
    </rPh>
    <phoneticPr fontId="4"/>
  </si>
  <si>
    <t>在勤地が当該郡市にある者は、在勤地欄に○印を記入。</t>
    <phoneticPr fontId="4"/>
  </si>
  <si>
    <t>交代選手</t>
    <rPh sb="0" eb="4">
      <t>コウタイセンシュ</t>
    </rPh>
    <phoneticPr fontId="4"/>
  </si>
  <si>
    <t>選手は、40歳以下の者。在勤地が当該郡市にある者は、在勤地欄に○印を記入。</t>
    <phoneticPr fontId="4"/>
  </si>
  <si>
    <t>学生・生徒に該当する選手は学生欄に○印を記入(2名以内)。</t>
    <phoneticPr fontId="4"/>
  </si>
  <si>
    <t>【個人戦】</t>
    <rPh sb="1" eb="4">
      <t>コジンセン</t>
    </rPh>
    <phoneticPr fontId="4"/>
  </si>
  <si>
    <t>申込書１１</t>
    <rPh sb="0" eb="3">
      <t>モウシコミショ</t>
    </rPh>
    <phoneticPr fontId="4"/>
  </si>
  <si>
    <t>空手道競技</t>
    <rPh sb="0" eb="2">
      <t>カラテ</t>
    </rPh>
    <rPh sb="2" eb="3">
      <t>ドウ</t>
    </rPh>
    <rPh sb="3" eb="5">
      <t>キョウギ</t>
    </rPh>
    <phoneticPr fontId="4"/>
  </si>
  <si>
    <t>【男子団体組手】</t>
    <rPh sb="1" eb="3">
      <t>ダンシ</t>
    </rPh>
    <rPh sb="3" eb="5">
      <t>ダンタイ</t>
    </rPh>
    <rPh sb="5" eb="7">
      <t>クミテ</t>
    </rPh>
    <phoneticPr fontId="4"/>
  </si>
  <si>
    <t>氏名</t>
    <rPh sb="0" eb="1">
      <t>シ</t>
    </rPh>
    <rPh sb="1" eb="2">
      <t>メイ</t>
    </rPh>
    <phoneticPr fontId="4"/>
  </si>
  <si>
    <t>道場名</t>
    <rPh sb="0" eb="3">
      <t>ドウジョウ</t>
    </rPh>
    <phoneticPr fontId="4"/>
  </si>
  <si>
    <t>監督</t>
    <rPh sb="0" eb="1">
      <t>ラン</t>
    </rPh>
    <rPh sb="1" eb="2">
      <t>ヨシ</t>
    </rPh>
    <phoneticPr fontId="4"/>
  </si>
  <si>
    <t>選手</t>
    <rPh sb="0" eb="1">
      <t>セン</t>
    </rPh>
    <rPh sb="1" eb="2">
      <t>テ</t>
    </rPh>
    <phoneticPr fontId="4"/>
  </si>
  <si>
    <t>補欠</t>
    <rPh sb="0" eb="1">
      <t>タスク</t>
    </rPh>
    <rPh sb="1" eb="2">
      <t>ケツ</t>
    </rPh>
    <phoneticPr fontId="4"/>
  </si>
  <si>
    <t>選手は、18歳以上の者(高校生不可)。学生・生徒に該当する選手は、学生欄に○印を記入。</t>
    <rPh sb="7" eb="9">
      <t>イジョウ</t>
    </rPh>
    <rPh sb="12" eb="15">
      <t>コウコウセイ</t>
    </rPh>
    <rPh sb="15" eb="17">
      <t>フカ</t>
    </rPh>
    <phoneticPr fontId="4"/>
  </si>
  <si>
    <t>在勤地が当該郡市にある者は、在勤地欄に○印を記入。</t>
    <rPh sb="6" eb="8">
      <t>グンシ</t>
    </rPh>
    <phoneticPr fontId="4"/>
  </si>
  <si>
    <t>【一般男子組手】</t>
    <rPh sb="1" eb="3">
      <t>イッパン</t>
    </rPh>
    <rPh sb="3" eb="5">
      <t>ダンシ</t>
    </rPh>
    <rPh sb="5" eb="6">
      <t>クミ</t>
    </rPh>
    <rPh sb="6" eb="7">
      <t>テ</t>
    </rPh>
    <phoneticPr fontId="4"/>
  </si>
  <si>
    <t>監督</t>
    <rPh sb="0" eb="2">
      <t>カントク</t>
    </rPh>
    <phoneticPr fontId="4"/>
  </si>
  <si>
    <t>選手</t>
    <phoneticPr fontId="4"/>
  </si>
  <si>
    <t>【一般男子形】</t>
    <rPh sb="1" eb="3">
      <t>イッパン</t>
    </rPh>
    <rPh sb="3" eb="5">
      <t>ダンシ</t>
    </rPh>
    <rPh sb="5" eb="6">
      <t>カタ</t>
    </rPh>
    <phoneticPr fontId="4"/>
  </si>
  <si>
    <t>【壮年男子組手】</t>
    <rPh sb="1" eb="3">
      <t>ソウネン</t>
    </rPh>
    <rPh sb="3" eb="5">
      <t>ダンシ</t>
    </rPh>
    <rPh sb="5" eb="6">
      <t>クミ</t>
    </rPh>
    <rPh sb="6" eb="7">
      <t>テ</t>
    </rPh>
    <phoneticPr fontId="4"/>
  </si>
  <si>
    <t>選手は、35歳以上の者。在勤地が当該郡市にある者は、在勤地欄に○印を記入。</t>
    <phoneticPr fontId="4"/>
  </si>
  <si>
    <t>【壮年男子形】</t>
    <rPh sb="1" eb="3">
      <t>ソウネン</t>
    </rPh>
    <rPh sb="3" eb="5">
      <t>ダンシ</t>
    </rPh>
    <rPh sb="5" eb="6">
      <t>カタ</t>
    </rPh>
    <phoneticPr fontId="4"/>
  </si>
  <si>
    <t>【一般女子組手】</t>
    <rPh sb="1" eb="3">
      <t>イッパン</t>
    </rPh>
    <rPh sb="3" eb="5">
      <t>ジョシ</t>
    </rPh>
    <rPh sb="5" eb="6">
      <t>クミ</t>
    </rPh>
    <rPh sb="6" eb="7">
      <t>テ</t>
    </rPh>
    <phoneticPr fontId="4"/>
  </si>
  <si>
    <t>【一般女子形】</t>
    <rPh sb="1" eb="3">
      <t>イッパン</t>
    </rPh>
    <rPh sb="3" eb="5">
      <t>ジョシ</t>
    </rPh>
    <rPh sb="5" eb="6">
      <t>カタ</t>
    </rPh>
    <phoneticPr fontId="4"/>
  </si>
  <si>
    <t>【壮年女子組手】</t>
    <rPh sb="1" eb="3">
      <t>ソウネン</t>
    </rPh>
    <rPh sb="3" eb="5">
      <t>ジョシ</t>
    </rPh>
    <rPh sb="5" eb="6">
      <t>クミ</t>
    </rPh>
    <rPh sb="6" eb="7">
      <t>テ</t>
    </rPh>
    <phoneticPr fontId="4"/>
  </si>
  <si>
    <t>生年月日</t>
    <rPh sb="0" eb="4">
      <t>セイネンガッピ</t>
    </rPh>
    <phoneticPr fontId="4"/>
  </si>
  <si>
    <t>選手は、30歳以上の者。在勤地が当該郡市にある者は、在勤地欄に○印を記入。</t>
    <phoneticPr fontId="4"/>
  </si>
  <si>
    <t>【壮年女子形】</t>
    <rPh sb="1" eb="3">
      <t>ソウネン</t>
    </rPh>
    <rPh sb="3" eb="5">
      <t>ジョシ</t>
    </rPh>
    <rPh sb="5" eb="6">
      <t>カタ</t>
    </rPh>
    <phoneticPr fontId="4"/>
  </si>
  <si>
    <t>テニス競技</t>
    <phoneticPr fontId="7"/>
  </si>
  <si>
    <t>郡市名　（</t>
    <phoneticPr fontId="7"/>
  </si>
  <si>
    <t>)</t>
    <phoneticPr fontId="7"/>
  </si>
  <si>
    <t>【一般】</t>
    <phoneticPr fontId="7"/>
  </si>
  <si>
    <t>氏　　　　名</t>
  </si>
  <si>
    <t>生年月日</t>
  </si>
  <si>
    <t>年齢</t>
    <rPh sb="0" eb="2">
      <t>ネンレイ</t>
    </rPh>
    <phoneticPr fontId="7"/>
  </si>
  <si>
    <t>住　　　　　　　　所</t>
  </si>
  <si>
    <t>監　督</t>
    <phoneticPr fontId="4"/>
  </si>
  <si>
    <t>男子</t>
    <phoneticPr fontId="7"/>
  </si>
  <si>
    <t>Ａ</t>
    <phoneticPr fontId="4"/>
  </si>
  <si>
    <t>男子</t>
  </si>
  <si>
    <t>Ｂ</t>
    <phoneticPr fontId="4"/>
  </si>
  <si>
    <t>C</t>
    <phoneticPr fontId="7"/>
  </si>
  <si>
    <t>D</t>
    <phoneticPr fontId="7"/>
  </si>
  <si>
    <t>女子</t>
    <rPh sb="0" eb="1">
      <t>オンナ</t>
    </rPh>
    <phoneticPr fontId="7"/>
  </si>
  <si>
    <t>選手の登録は、6名以上8名以内。</t>
    <rPh sb="0" eb="2">
      <t>センシュ</t>
    </rPh>
    <rPh sb="3" eb="5">
      <t>トウロク</t>
    </rPh>
    <rPh sb="8" eb="9">
      <t>メイ</t>
    </rPh>
    <rPh sb="9" eb="11">
      <t>イジョウ</t>
    </rPh>
    <rPh sb="12" eb="13">
      <t>メイ</t>
    </rPh>
    <rPh sb="13" eb="15">
      <t>イナイ</t>
    </rPh>
    <phoneticPr fontId="4"/>
  </si>
  <si>
    <t>男女複45は、45歳以上の者。男子複55は、55歳以上の者。</t>
    <rPh sb="0" eb="2">
      <t>ダンジョ</t>
    </rPh>
    <rPh sb="2" eb="3">
      <t>フク</t>
    </rPh>
    <rPh sb="9" eb="12">
      <t>サイイジョウ</t>
    </rPh>
    <rPh sb="13" eb="14">
      <t>モノ</t>
    </rPh>
    <rPh sb="15" eb="17">
      <t>ダンシ</t>
    </rPh>
    <rPh sb="17" eb="18">
      <t>フク</t>
    </rPh>
    <rPh sb="23" eb="24">
      <t>サイ</t>
    </rPh>
    <rPh sb="24" eb="26">
      <t>イジョウ</t>
    </rPh>
    <rPh sb="27" eb="28">
      <t>モノ</t>
    </rPh>
    <phoneticPr fontId="4"/>
  </si>
  <si>
    <t>選手は、30歳以上の者。ただし、30歳未満の者は1名まで参加できる。段級は漢数字で記入。</t>
    <rPh sb="7" eb="9">
      <t>イジョウ</t>
    </rPh>
    <rPh sb="18" eb="19">
      <t>サイ</t>
    </rPh>
    <rPh sb="19" eb="21">
      <t>ミマン</t>
    </rPh>
    <rPh sb="22" eb="23">
      <t>モノ</t>
    </rPh>
    <rPh sb="25" eb="26">
      <t>メイ</t>
    </rPh>
    <rPh sb="28" eb="30">
      <t>サンカ</t>
    </rPh>
    <phoneticPr fontId="4"/>
  </si>
  <si>
    <t>※全柔連登録番号記入例：500123456（←5から始まる9桁）</t>
    <rPh sb="1" eb="4">
      <t>ゼンジュウレン</t>
    </rPh>
    <rPh sb="4" eb="6">
      <t>トウロク</t>
    </rPh>
    <rPh sb="6" eb="8">
      <t>バンゴウ</t>
    </rPh>
    <rPh sb="8" eb="10">
      <t>キニュウ</t>
    </rPh>
    <rPh sb="10" eb="11">
      <t>レイ</t>
    </rPh>
    <phoneticPr fontId="4"/>
  </si>
  <si>
    <t>※全柔連登録番号記入例：500123456（←5から始まる9桁）</t>
    <phoneticPr fontId="4"/>
  </si>
  <si>
    <t>補欠</t>
    <rPh sb="0" eb="2">
      <t>ホケツ</t>
    </rPh>
    <phoneticPr fontId="4"/>
  </si>
  <si>
    <t>監　督</t>
    <rPh sb="0" eb="1">
      <t>カン</t>
    </rPh>
    <rPh sb="2" eb="3">
      <t>トク</t>
    </rPh>
    <phoneticPr fontId="4"/>
  </si>
  <si>
    <t>選　手</t>
    <rPh sb="0" eb="1">
      <t>セン</t>
    </rPh>
    <rPh sb="2" eb="3">
      <t>テ</t>
    </rPh>
    <phoneticPr fontId="4"/>
  </si>
  <si>
    <t>一般男女</t>
    <rPh sb="0" eb="2">
      <t>イッパン</t>
    </rPh>
    <rPh sb="2" eb="4">
      <t>ダンジョ</t>
    </rPh>
    <phoneticPr fontId="4"/>
  </si>
  <si>
    <t>壮年男女(公開競技)</t>
    <rPh sb="0" eb="2">
      <t>ソウネン</t>
    </rPh>
    <rPh sb="2" eb="4">
      <t>ダンジョ</t>
    </rPh>
    <rPh sb="5" eb="9">
      <t>コウカイキョウギ</t>
    </rPh>
    <phoneticPr fontId="4"/>
  </si>
  <si>
    <t>青年男女</t>
    <rPh sb="0" eb="1">
      <t>アオ</t>
    </rPh>
    <rPh sb="1" eb="2">
      <t>ネン</t>
    </rPh>
    <rPh sb="2" eb="4">
      <t>ダンジョ</t>
    </rPh>
    <phoneticPr fontId="4"/>
  </si>
  <si>
    <t>壮年男女</t>
    <rPh sb="0" eb="2">
      <t>ソウネン</t>
    </rPh>
    <rPh sb="2" eb="4">
      <t>ダンジョ</t>
    </rPh>
    <phoneticPr fontId="4"/>
  </si>
  <si>
    <t>個人</t>
    <rPh sb="0" eb="1">
      <t>コ</t>
    </rPh>
    <rPh sb="1" eb="2">
      <t>ヒト</t>
    </rPh>
    <phoneticPr fontId="4"/>
  </si>
  <si>
    <t>※　秋季大会申込み締切は、令和８年７月２８日（火）です。本データをメールにて</t>
    <rPh sb="2" eb="4">
      <t>シュウキ</t>
    </rPh>
    <rPh sb="4" eb="6">
      <t>タイカイ</t>
    </rPh>
    <rPh sb="6" eb="8">
      <t>モウシコ</t>
    </rPh>
    <rPh sb="9" eb="11">
      <t>シメキリ</t>
    </rPh>
    <rPh sb="13" eb="15">
      <t>レイワ</t>
    </rPh>
    <rPh sb="16" eb="17">
      <t>ネン</t>
    </rPh>
    <rPh sb="18" eb="19">
      <t>ガツ</t>
    </rPh>
    <rPh sb="21" eb="22">
      <t>ニチ</t>
    </rPh>
    <rPh sb="23" eb="24">
      <t>ヒ</t>
    </rPh>
    <phoneticPr fontId="7"/>
  </si>
  <si>
    <t>令和 8 年</t>
    <rPh sb="5" eb="6">
      <t>ネン</t>
    </rPh>
    <phoneticPr fontId="4"/>
  </si>
  <si>
    <t>申込書１２</t>
    <rPh sb="0" eb="3">
      <t>モウシコミショ</t>
    </rPh>
    <phoneticPr fontId="7"/>
  </si>
  <si>
    <t>　④「バスケ」～「テニス」</t>
    <phoneticPr fontId="7"/>
  </si>
  <si>
    <t>第69回福岡県民スポーツ大会</t>
    <rPh sb="0" eb="1">
      <t>ダイ</t>
    </rPh>
    <rPh sb="4" eb="8">
      <t>フクオカケンミン</t>
    </rPh>
    <rPh sb="12" eb="14">
      <t>タイカイ</t>
    </rPh>
    <phoneticPr fontId="4"/>
  </si>
  <si>
    <t>申込書 １</t>
    <rPh sb="0" eb="2">
      <t>モウシコミ</t>
    </rPh>
    <rPh sb="2" eb="3">
      <t>ショ</t>
    </rPh>
    <phoneticPr fontId="4"/>
  </si>
  <si>
    <t>○○市○○区</t>
    <rPh sb="2" eb="3">
      <t>シ</t>
    </rPh>
    <rPh sb="5" eb="6">
      <t>ク</t>
    </rPh>
    <phoneticPr fontId="4"/>
  </si>
  <si>
    <t>　　出身中学校所在地該当者は「ふるさと」欄に○印を入力する。(参加基準を満たす者)</t>
    <rPh sb="2" eb="7">
      <t>シュッシンチュウガッコウ</t>
    </rPh>
    <rPh sb="7" eb="10">
      <t>ショザイチ</t>
    </rPh>
    <rPh sb="10" eb="13">
      <t>ガイトウシャ</t>
    </rPh>
    <rPh sb="25" eb="27">
      <t>ニュウリョク</t>
    </rPh>
    <phoneticPr fontId="4"/>
  </si>
  <si>
    <t xml:space="preserve"> 　（１）郡市名、会長名、役名・氏名・役職名を記入し、保険加入者は「保険加入」欄に○印をを入力する。</t>
    <rPh sb="5" eb="7">
      <t>グンシ</t>
    </rPh>
    <rPh sb="7" eb="8">
      <t>メイ</t>
    </rPh>
    <rPh sb="9" eb="10">
      <t>カイ</t>
    </rPh>
    <rPh sb="10" eb="11">
      <t>チョウ</t>
    </rPh>
    <rPh sb="11" eb="12">
      <t>メイ</t>
    </rPh>
    <rPh sb="13" eb="14">
      <t>ヤク</t>
    </rPh>
    <rPh sb="14" eb="15">
      <t>メイ</t>
    </rPh>
    <rPh sb="16" eb="18">
      <t>シメイ</t>
    </rPh>
    <rPh sb="19" eb="22">
      <t>ヤクショクメイ</t>
    </rPh>
    <rPh sb="23" eb="25">
      <t>キニュウ</t>
    </rPh>
    <rPh sb="27" eb="29">
      <t>ホケン</t>
    </rPh>
    <rPh sb="29" eb="31">
      <t>カニュウ</t>
    </rPh>
    <rPh sb="31" eb="32">
      <t>シャ</t>
    </rPh>
    <rPh sb="34" eb="38">
      <t>ホケンカニュウ</t>
    </rPh>
    <rPh sb="45" eb="47">
      <t>ニュウリョク</t>
    </rPh>
    <phoneticPr fontId="7"/>
  </si>
  <si>
    <t xml:space="preserve">【これを入力】=IF('1.バスケ'!C9="", "", '1.バスケ'!C9) </t>
    <phoneticPr fontId="4"/>
  </si>
  <si>
    <t>【これを入力】=IF('2.バレー'!C10="", "", '2.バレー'!C10)</t>
    <phoneticPr fontId="4"/>
  </si>
  <si>
    <t>【これを入力】=IF('3.ソフトテニス'!C9="", "", '3.ソフトテニス'!C9)</t>
    <phoneticPr fontId="4"/>
  </si>
  <si>
    <t>【これを入力】=IF('4.卓球'!B9="", "", '4.卓球'!B9)</t>
    <phoneticPr fontId="4"/>
  </si>
  <si>
    <t>【これを入力】=IF('5.バド'!B9="", "", '5.バド'!B9)</t>
    <phoneticPr fontId="4"/>
  </si>
  <si>
    <t>【これを入力】=IF('6.柔道'!C9="", "", '6.柔道'!C9)</t>
    <phoneticPr fontId="4"/>
  </si>
  <si>
    <t>【これを入力】=IF('7.剣道'!C9="", "", '7.剣道'!C9)</t>
    <phoneticPr fontId="4"/>
  </si>
  <si>
    <t>【これを入力】=IF('8.弓道'!B9="", "", '8.弓道'!B9)</t>
    <phoneticPr fontId="4"/>
  </si>
  <si>
    <t>B1: =IF('9.相撲'!B9="", "", '9.相撲'!B9)</t>
    <phoneticPr fontId="4"/>
  </si>
  <si>
    <t>B1: =IF('11.空手道'!B9="", "", '11.空手道'!B9)</t>
    <phoneticPr fontId="4"/>
  </si>
  <si>
    <t>30歳以上</t>
    <rPh sb="2" eb="3">
      <t>サイ</t>
    </rPh>
    <rPh sb="3" eb="5">
      <t>イジョウ</t>
    </rPh>
    <phoneticPr fontId="4"/>
  </si>
  <si>
    <t>18歳以上</t>
    <rPh sb="2" eb="3">
      <t>サイ</t>
    </rPh>
    <rPh sb="3" eb="5">
      <t>イジョウ</t>
    </rPh>
    <phoneticPr fontId="4"/>
  </si>
  <si>
    <t>35歳以上</t>
    <rPh sb="2" eb="3">
      <t>サイ</t>
    </rPh>
    <rPh sb="3" eb="5">
      <t>イジョウ</t>
    </rPh>
    <phoneticPr fontId="4"/>
  </si>
  <si>
    <t>40歳以上</t>
    <rPh sb="2" eb="3">
      <t>サイ</t>
    </rPh>
    <rPh sb="3" eb="5">
      <t>イジョウ</t>
    </rPh>
    <phoneticPr fontId="4"/>
  </si>
  <si>
    <t>50歳以上</t>
    <rPh sb="2" eb="3">
      <t>サイ</t>
    </rPh>
    <rPh sb="3" eb="5">
      <t>イジョウ</t>
    </rPh>
    <phoneticPr fontId="4"/>
  </si>
  <si>
    <t>40歳以下</t>
    <rPh sb="2" eb="3">
      <t>サイ</t>
    </rPh>
    <rPh sb="3" eb="5">
      <t>イカ</t>
    </rPh>
    <phoneticPr fontId="4"/>
  </si>
  <si>
    <t>35歳以下</t>
    <rPh sb="2" eb="3">
      <t>サイ</t>
    </rPh>
    <rPh sb="3" eb="5">
      <t>イカ</t>
    </rPh>
    <phoneticPr fontId="4"/>
  </si>
  <si>
    <t>誕生日</t>
    <rPh sb="0" eb="3">
      <t>タンジョウビ</t>
    </rPh>
    <phoneticPr fontId="4"/>
  </si>
  <si>
    <t>年齢</t>
    <rPh sb="0" eb="2">
      <t>ネンレイ</t>
    </rPh>
    <phoneticPr fontId="4"/>
  </si>
  <si>
    <t>45歳以上</t>
    <rPh sb="2" eb="3">
      <t>サイ</t>
    </rPh>
    <rPh sb="3" eb="5">
      <t>イジョウ</t>
    </rPh>
    <phoneticPr fontId="4"/>
  </si>
  <si>
    <t>選手は、（70歳代を含む）50歳以上の男女各4名以内で構成すること。</t>
    <rPh sb="0" eb="2">
      <t>センシュ</t>
    </rPh>
    <rPh sb="7" eb="8">
      <t>サイ</t>
    </rPh>
    <rPh sb="8" eb="9">
      <t>ダイ</t>
    </rPh>
    <rPh sb="10" eb="11">
      <t>フク</t>
    </rPh>
    <rPh sb="15" eb="16">
      <t>サイ</t>
    </rPh>
    <rPh sb="16" eb="18">
      <t>イジョウ</t>
    </rPh>
    <rPh sb="19" eb="21">
      <t>ダンジョ</t>
    </rPh>
    <rPh sb="21" eb="22">
      <t>カク</t>
    </rPh>
    <rPh sb="23" eb="24">
      <t>メイ</t>
    </rPh>
    <rPh sb="24" eb="26">
      <t>イナイ</t>
    </rPh>
    <rPh sb="27" eb="29">
      <t>コウセイ</t>
    </rPh>
    <phoneticPr fontId="4"/>
  </si>
  <si>
    <t>70歳以上</t>
    <rPh sb="2" eb="3">
      <t>サイ</t>
    </rPh>
    <rPh sb="3" eb="5">
      <t>イジョウ</t>
    </rPh>
    <phoneticPr fontId="4"/>
  </si>
  <si>
    <t>に登録した者に限る。全日本柔道連盟登録番号申請中の者は、登録番号欄に「申請中」と記入のこと。</t>
    <phoneticPr fontId="4"/>
  </si>
  <si>
    <t>選手は四段以下の者。在勤地が当該郡市にある者は、在勤地欄に○印を記入のこと。参加は、本年全日本柔道連盟</t>
    <rPh sb="0" eb="2">
      <t>センシュ</t>
    </rPh>
    <rPh sb="3" eb="4">
      <t>4</t>
    </rPh>
    <rPh sb="4" eb="5">
      <t>ダン</t>
    </rPh>
    <rPh sb="5" eb="7">
      <t>イカ</t>
    </rPh>
    <rPh sb="8" eb="9">
      <t>モノ</t>
    </rPh>
    <rPh sb="10" eb="12">
      <t>ザイキン</t>
    </rPh>
    <rPh sb="12" eb="13">
      <t>チ</t>
    </rPh>
    <rPh sb="14" eb="16">
      <t>トウガイ</t>
    </rPh>
    <rPh sb="15" eb="17">
      <t>トウガイ</t>
    </rPh>
    <rPh sb="17" eb="19">
      <t>グンシ</t>
    </rPh>
    <rPh sb="22" eb="23">
      <t>モノ</t>
    </rPh>
    <rPh sb="25" eb="29">
      <t>ザイキンチラン</t>
    </rPh>
    <rPh sb="30" eb="32">
      <t>マルシルシ</t>
    </rPh>
    <rPh sb="33" eb="35">
      <t>キニュウ</t>
    </rPh>
    <rPh sb="42" eb="44">
      <t>ホンネン</t>
    </rPh>
    <rPh sb="43" eb="44">
      <t>ネン</t>
    </rPh>
    <phoneticPr fontId="4"/>
  </si>
  <si>
    <t>在勤地が当該郡市にある者は、在勤地欄に○印を記入のこと。参加は、本年全日本柔道連盟に登録した者に限る。</t>
    <rPh sb="32" eb="33">
      <t>ホン</t>
    </rPh>
    <phoneticPr fontId="4"/>
  </si>
  <si>
    <t>剣道用</t>
    <rPh sb="0" eb="3">
      <t>ケンドウヨウ</t>
    </rPh>
    <phoneticPr fontId="4"/>
  </si>
  <si>
    <t>25歳以下</t>
    <rPh sb="2" eb="5">
      <t>サイイカ</t>
    </rPh>
    <phoneticPr fontId="4"/>
  </si>
  <si>
    <t>26歳以上</t>
    <rPh sb="2" eb="3">
      <t>サイ</t>
    </rPh>
    <rPh sb="3" eb="5">
      <t>イジョウ</t>
    </rPh>
    <phoneticPr fontId="4"/>
  </si>
  <si>
    <t>30歳以上</t>
    <rPh sb="2" eb="3">
      <t>サイ</t>
    </rPh>
    <rPh sb="3" eb="5">
      <t>イジョウ</t>
    </rPh>
    <phoneticPr fontId="4"/>
  </si>
  <si>
    <t>36歳以上</t>
    <rPh sb="2" eb="3">
      <t>サイ</t>
    </rPh>
    <rPh sb="3" eb="5">
      <t>イジョウ</t>
    </rPh>
    <phoneticPr fontId="4"/>
  </si>
  <si>
    <t>46歳以上</t>
    <rPh sb="2" eb="3">
      <t>サイ</t>
    </rPh>
    <rPh sb="3" eb="5">
      <t>イジョウ</t>
    </rPh>
    <phoneticPr fontId="4"/>
  </si>
  <si>
    <t>40歳以上</t>
    <rPh sb="2" eb="3">
      <t>サイ</t>
    </rPh>
    <rPh sb="3" eb="5">
      <t>イジョウ</t>
    </rPh>
    <phoneticPr fontId="4"/>
  </si>
  <si>
    <t>55歳以上</t>
    <rPh sb="2" eb="3">
      <t>サイ</t>
    </rPh>
    <rPh sb="3" eb="5">
      <t>イジョウ</t>
    </rPh>
    <phoneticPr fontId="4"/>
  </si>
  <si>
    <t>35歳以下</t>
    <rPh sb="2" eb="5">
      <t>サイイカ</t>
    </rPh>
    <phoneticPr fontId="4"/>
  </si>
  <si>
    <t>45歳以下</t>
    <rPh sb="2" eb="5">
      <t>サイイカ</t>
    </rPh>
    <phoneticPr fontId="4"/>
  </si>
  <si>
    <t>54歳以下</t>
    <rPh sb="2" eb="3">
      <t>サイ</t>
    </rPh>
    <rPh sb="3" eb="5">
      <t>イカ</t>
    </rPh>
    <phoneticPr fontId="4"/>
  </si>
  <si>
    <t>年齢</t>
    <rPh sb="0" eb="2">
      <t>ネンレイ</t>
    </rPh>
    <phoneticPr fontId="4"/>
  </si>
  <si>
    <t>当該年齢者がいない場合、上の年齢者を充当しても良い。年齢は、申込締切日の年齢とする。</t>
    <rPh sb="0" eb="2">
      <t>トウガイ</t>
    </rPh>
    <rPh sb="2" eb="4">
      <t>ネンレイ</t>
    </rPh>
    <rPh sb="4" eb="5">
      <t>シャ</t>
    </rPh>
    <rPh sb="9" eb="11">
      <t>バアイ</t>
    </rPh>
    <rPh sb="12" eb="13">
      <t>ウエ</t>
    </rPh>
    <rPh sb="14" eb="16">
      <t>ネンレイ</t>
    </rPh>
    <rPh sb="16" eb="17">
      <t>シャ</t>
    </rPh>
    <rPh sb="18" eb="20">
      <t>ジュウトウ</t>
    </rPh>
    <rPh sb="23" eb="24">
      <t>ヨ</t>
    </rPh>
    <rPh sb="34" eb="35">
      <t>ヒ</t>
    </rPh>
    <phoneticPr fontId="4"/>
  </si>
  <si>
    <t>大将は、40歳以上の者。年齢は、申込締切日の年齢とする。</t>
    <phoneticPr fontId="4"/>
  </si>
  <si>
    <t>選手は、18歳以上の者(高校生不可)。学生・生徒に該当する選手は、学生欄に○印を記入。</t>
    <phoneticPr fontId="4"/>
  </si>
  <si>
    <r>
      <t xml:space="preserve"> 　（１）</t>
    </r>
    <r>
      <rPr>
        <sz val="11"/>
        <rFont val="ＭＳ Ｐゴシック"/>
        <family val="3"/>
        <charset val="128"/>
        <scheme val="minor"/>
      </rPr>
      <t>参加人員数は、陸上のみ入力。</t>
    </r>
    <r>
      <rPr>
        <sz val="8"/>
        <rFont val="ＭＳ Ｐゴシック"/>
        <family val="3"/>
        <charset val="128"/>
        <scheme val="minor"/>
      </rPr>
      <t>(郡市名、大会役員、バスケ～テニスの競技別種目別の参加人数、合計は自動計算)</t>
    </r>
    <rPh sb="5" eb="7">
      <t>サンカ</t>
    </rPh>
    <rPh sb="7" eb="9">
      <t>ジンイン</t>
    </rPh>
    <rPh sb="9" eb="10">
      <t>スウ</t>
    </rPh>
    <rPh sb="12" eb="14">
      <t>リクジョウ</t>
    </rPh>
    <rPh sb="16" eb="18">
      <t>ニュウリョク</t>
    </rPh>
    <phoneticPr fontId="7"/>
  </si>
  <si>
    <r>
      <t xml:space="preserve"> 　（１）</t>
    </r>
    <r>
      <rPr>
        <sz val="11"/>
        <rFont val="ＭＳ Ｐゴシック"/>
        <family val="3"/>
        <charset val="128"/>
        <scheme val="minor"/>
      </rPr>
      <t>代表者の職・氏名を入力する。</t>
    </r>
    <r>
      <rPr>
        <sz val="9"/>
        <rFont val="ＭＳ Ｐゴシック"/>
        <family val="3"/>
        <charset val="128"/>
        <scheme val="minor"/>
      </rPr>
      <t>申込人数の入力は、不要。（参加人員から自動計算）</t>
    </r>
    <rPh sb="5" eb="8">
      <t>ダイヒョウシャ</t>
    </rPh>
    <rPh sb="9" eb="10">
      <t>ショク</t>
    </rPh>
    <rPh sb="11" eb="13">
      <t>シメイ</t>
    </rPh>
    <rPh sb="14" eb="16">
      <t>ニュウリョク</t>
    </rPh>
    <phoneticPr fontId="7"/>
  </si>
  <si>
    <r>
      <t xml:space="preserve"> 　（１）</t>
    </r>
    <r>
      <rPr>
        <sz val="11"/>
        <rFont val="ＭＳ Ｐゴシック"/>
        <family val="3"/>
        <charset val="128"/>
        <scheme val="minor"/>
      </rPr>
      <t>出場する競技・種別の参加者データを入力する。（下記参照）</t>
    </r>
    <rPh sb="5" eb="7">
      <t>シュツジョウ</t>
    </rPh>
    <rPh sb="9" eb="11">
      <t>キョウギ</t>
    </rPh>
    <rPh sb="12" eb="14">
      <t>シュベツ</t>
    </rPh>
    <rPh sb="15" eb="18">
      <t>サンカシャ</t>
    </rPh>
    <rPh sb="22" eb="24">
      <t>ニュウリョク</t>
    </rPh>
    <rPh sb="28" eb="30">
      <t>カキ</t>
    </rPh>
    <rPh sb="30" eb="32">
      <t>サンショウ</t>
    </rPh>
    <phoneticPr fontId="7"/>
  </si>
  <si>
    <r>
      <t xml:space="preserve"> 　（２）</t>
    </r>
    <r>
      <rPr>
        <sz val="11"/>
        <rFont val="ＭＳ Ｐゴシック"/>
        <family val="3"/>
        <charset val="128"/>
        <scheme val="minor"/>
      </rPr>
      <t>参加者のうち、学生・生徒該当者は「学生」欄に○印、在勤地該当者は「在勤地」欄に○印、</t>
    </r>
    <rPh sb="5" eb="8">
      <t>サンカシャ</t>
    </rPh>
    <rPh sb="12" eb="14">
      <t>ガクセイ</t>
    </rPh>
    <rPh sb="15" eb="17">
      <t>セイト</t>
    </rPh>
    <rPh sb="17" eb="20">
      <t>ガイトウシャ</t>
    </rPh>
    <rPh sb="22" eb="24">
      <t>ガクセイ</t>
    </rPh>
    <rPh sb="25" eb="26">
      <t>ラン</t>
    </rPh>
    <rPh sb="28" eb="29">
      <t>シルシ</t>
    </rPh>
    <phoneticPr fontId="7"/>
  </si>
  <si>
    <r>
      <t>　また、</t>
    </r>
    <r>
      <rPr>
        <b/>
        <sz val="11"/>
        <color rgb="FFFF0000"/>
        <rFont val="ＭＳ Ｐゴシック"/>
        <family val="3"/>
        <charset val="128"/>
        <scheme val="minor"/>
      </rPr>
      <t>確認用に原本（印刷したもの）を郵送</t>
    </r>
    <r>
      <rPr>
        <sz val="11"/>
        <rFont val="ＭＳ Ｐゴシック"/>
        <family val="3"/>
        <charset val="128"/>
        <scheme val="minor"/>
      </rPr>
      <t>にて送付してください。</t>
    </r>
    <rPh sb="4" eb="6">
      <t>カクニン</t>
    </rPh>
    <rPh sb="6" eb="7">
      <t>ヨウ</t>
    </rPh>
    <rPh sb="8" eb="10">
      <t>ゲンポン</t>
    </rPh>
    <rPh sb="11" eb="13">
      <t>インサツ</t>
    </rPh>
    <rPh sb="19" eb="21">
      <t>ユウソウ</t>
    </rPh>
    <rPh sb="23" eb="25">
      <t>ソウフ</t>
    </rPh>
    <phoneticPr fontId="4"/>
  </si>
  <si>
    <r>
      <t>２　</t>
    </r>
    <r>
      <rPr>
        <sz val="11"/>
        <rFont val="ＭＳ Ｐゴシック"/>
        <family val="3"/>
        <charset val="128"/>
        <scheme val="minor"/>
      </rPr>
      <t>入力内容を確認し、</t>
    </r>
    <r>
      <rPr>
        <b/>
        <sz val="11"/>
        <color rgb="FFFF0000"/>
        <rFont val="ＭＳ Ｐゴシック"/>
        <family val="3"/>
        <charset val="128"/>
      </rPr>
      <t>7月28日（火）まで</t>
    </r>
    <r>
      <rPr>
        <sz val="11"/>
        <rFont val="ＭＳ Ｐゴシック"/>
        <family val="3"/>
        <charset val="128"/>
        <scheme val="minor"/>
      </rPr>
      <t>に下記メールアドレス宛にこのファイルを送付してください。</t>
    </r>
    <rPh sb="2" eb="6">
      <t>ニュウリョク</t>
    </rPh>
    <rPh sb="17" eb="18">
      <t>ヒ</t>
    </rPh>
    <rPh sb="22" eb="24">
      <t>カキ</t>
    </rPh>
    <rPh sb="40" eb="42">
      <t>ソウヘゥ</t>
    </rPh>
    <phoneticPr fontId="4"/>
  </si>
  <si>
    <r>
      <t>１　</t>
    </r>
    <r>
      <rPr>
        <sz val="11"/>
        <rFont val="ＭＳ Ｐゴシック"/>
        <family val="3"/>
        <charset val="128"/>
        <scheme val="minor"/>
      </rPr>
      <t>以下の手順に従い、①〜④の全てのシートに必要事項を入力してください。</t>
    </r>
    <rPh sb="2" eb="4">
      <t>イカノテ</t>
    </rPh>
    <rPh sb="15" eb="16">
      <t>スベテ</t>
    </rPh>
    <rPh sb="22" eb="26">
      <t>ヒツヨウ</t>
    </rPh>
    <rPh sb="27" eb="29">
      <t>ニュウリョク</t>
    </rPh>
    <phoneticPr fontId="4"/>
  </si>
  <si>
    <r>
      <rPr>
        <sz val="11"/>
        <color rgb="FFFF0000"/>
        <rFont val="ＭＳ Ｐゴシック"/>
        <family val="3"/>
        <charset val="128"/>
        <scheme val="minor"/>
      </rPr>
      <t>※</t>
    </r>
    <r>
      <rPr>
        <sz val="11"/>
        <rFont val="ＭＳ Ｐゴシック"/>
        <family val="3"/>
        <charset val="128"/>
        <scheme val="minor"/>
      </rPr>
      <t>「</t>
    </r>
    <r>
      <rPr>
        <b/>
        <sz val="11"/>
        <color rgb="FFFF0000"/>
        <rFont val="ＭＳ Ｐゴシック"/>
        <family val="3"/>
        <charset val="128"/>
        <scheme val="minor"/>
      </rPr>
      <t>陸上競技</t>
    </r>
    <r>
      <rPr>
        <sz val="11"/>
        <rFont val="ＭＳ Ｐゴシック"/>
        <family val="3"/>
        <charset val="128"/>
        <scheme val="minor"/>
      </rPr>
      <t xml:space="preserve">」：Web Entryシステムを利用した申込方法で、別途ご案内するサイトから会員登録を行い、申込を行う。自治体ごとのIDとパスワードは、サイトの情報とともに通知するものとする。
</t>
    </r>
    <r>
      <rPr>
        <b/>
        <sz val="11"/>
        <color rgb="FFFF0000"/>
        <rFont val="ＭＳ Ｐゴシック"/>
        <family val="3"/>
        <charset val="128"/>
        <scheme val="minor"/>
      </rPr>
      <t>なお、R8年度は従来のエクセルでの団体申込書の提出は行わない。</t>
    </r>
    <rPh sb="121" eb="122">
      <t>オコナ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</si>
</sst>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[$]ggge&quot;年&quot;m&quot;月&quot;d&quot;日&quot;;@" x16r2:formatCode16="[$-ja-JP-x-gannen]ggge&quot;年&quot;m&quot;月&quot;d&quot;日&quot;;@"/>
    <numFmt numFmtId="178" formatCode="[$-411]ge\.m\.d;@"/>
  </numFmts>
  <fonts count="72" x14ac:knownFonts="1">
    <font>
      <sz val="11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12"/>
      <name val="ＭＳ Ｐゴシック"/>
      <family val="2"/>
      <charset val="128"/>
      <scheme val="minor"/>
    </font>
    <font>
      <b/>
      <sz val="14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10"/>
      <color rgb="FFFF0000"/>
      <name val="ＭＳ Ｐゴシック"/>
      <family val="2"/>
      <charset val="128"/>
      <scheme val="minor"/>
    </font>
    <font>
      <b/>
      <sz val="20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1"/>
      <name val="ＭＳ ゴシック"/>
      <family val="2"/>
      <charset val="128"/>
    </font>
    <font>
      <sz val="12"/>
      <color theme="1"/>
      <name val="ＭＳ ゴシック"/>
      <family val="2"/>
      <charset val="128"/>
    </font>
    <font>
      <sz val="13"/>
      <color theme="1"/>
      <name val="ＭＳ ゴシック"/>
      <family val="2"/>
      <charset val="128"/>
    </font>
    <font>
      <sz val="14"/>
      <color theme="1"/>
      <name val="ＭＳ ゴシック"/>
      <family val="2"/>
      <charset val="128"/>
    </font>
    <font>
      <sz val="12"/>
      <name val="ＭＳ ゴシック"/>
      <family val="2"/>
      <charset val="128"/>
    </font>
    <font>
      <b/>
      <sz val="14"/>
      <name val="ＭＳ ゴシック"/>
      <family val="2"/>
      <charset val="128"/>
    </font>
    <font>
      <sz val="14"/>
      <name val="ＭＳ ゴシック"/>
      <family val="2"/>
      <charset val="128"/>
    </font>
    <font>
      <b/>
      <sz val="16"/>
      <color theme="1"/>
      <name val="ＭＳ ゴシック"/>
      <family val="2"/>
      <charset val="128"/>
    </font>
    <font>
      <b/>
      <sz val="12"/>
      <name val="ＭＳ ゴシック"/>
      <family val="2"/>
      <charset val="128"/>
    </font>
    <font>
      <sz val="14"/>
      <color theme="1"/>
      <name val="ＭＳ Ｐゴシック"/>
      <family val="2"/>
      <charset val="128"/>
      <scheme val="minor"/>
    </font>
    <font>
      <b/>
      <sz val="16"/>
      <color theme="1"/>
      <name val="ＭＳ Ｐゴシック"/>
      <family val="2"/>
      <charset val="128"/>
      <scheme val="minor"/>
    </font>
    <font>
      <sz val="12"/>
      <name val="ＭＳ Ｐゴシック"/>
      <family val="3"/>
      <charset val="128"/>
    </font>
    <font>
      <sz val="13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6"/>
      <color theme="1"/>
      <name val="HGPｺﾞｼｯｸE"/>
      <family val="3"/>
      <charset val="128"/>
    </font>
    <font>
      <sz val="16"/>
      <name val="HGPｺﾞｼｯｸE"/>
      <family val="3"/>
      <charset val="128"/>
    </font>
    <font>
      <sz val="12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b/>
      <sz val="22"/>
      <color theme="1"/>
      <name val="ＭＳ ゴシック"/>
      <family val="2"/>
      <charset val="128"/>
    </font>
    <font>
      <b/>
      <sz val="2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6"/>
      <color theme="1"/>
      <name val="ＭＳ ゴシック"/>
      <family val="3"/>
      <charset val="128"/>
    </font>
    <font>
      <b/>
      <sz val="18"/>
      <color theme="1"/>
      <name val="ＭＳ ゴシック"/>
      <family val="3"/>
      <charset val="128"/>
    </font>
    <font>
      <sz val="18"/>
      <color theme="1"/>
      <name val="ＭＳ ゴシック"/>
      <family val="3"/>
      <charset val="128"/>
    </font>
    <font>
      <b/>
      <sz val="22"/>
      <name val="ＭＳ ゴシック"/>
      <family val="2"/>
      <charset val="128"/>
    </font>
    <font>
      <b/>
      <sz val="22"/>
      <name val="ＭＳ ゴシック"/>
      <family val="3"/>
      <charset val="128"/>
    </font>
    <font>
      <sz val="18"/>
      <name val="ＭＳ ゴシック"/>
      <family val="3"/>
      <charset val="128"/>
    </font>
    <font>
      <b/>
      <sz val="22"/>
      <color theme="1"/>
      <name val="ＭＳ Ｐゴシック"/>
      <family val="2"/>
      <charset val="128"/>
      <scheme val="minor"/>
    </font>
    <font>
      <b/>
      <sz val="22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2"/>
      <charset val="128"/>
      <scheme val="minor"/>
    </font>
    <font>
      <sz val="12"/>
      <color theme="1"/>
      <name val="ＭＳ ゴシック"/>
      <family val="3"/>
      <charset val="128"/>
    </font>
    <font>
      <b/>
      <sz val="20"/>
      <color theme="1"/>
      <name val="ＭＳ Ｐゴシック"/>
      <family val="3"/>
      <charset val="128"/>
      <scheme val="minor"/>
    </font>
    <font>
      <sz val="18"/>
      <color theme="1"/>
      <name val="ＭＳ ゴシック"/>
      <family val="2"/>
      <charset val="128"/>
    </font>
    <font>
      <sz val="11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</font>
    <font>
      <sz val="16"/>
      <color rgb="FF000000"/>
      <name val="ＭＳ ゴシック"/>
      <family val="3"/>
      <charset val="128"/>
    </font>
    <font>
      <sz val="18"/>
      <color rgb="FF000000"/>
      <name val="ＭＳ ゴシック"/>
      <family val="2"/>
      <charset val="128"/>
    </font>
    <font>
      <sz val="20"/>
      <color theme="1"/>
      <name val="ＭＳ Ｐゴシック"/>
      <family val="3"/>
      <charset val="128"/>
    </font>
    <font>
      <sz val="16"/>
      <name val="ＭＳ ゴシック"/>
      <family val="3"/>
      <charset val="128"/>
    </font>
    <font>
      <sz val="11"/>
      <name val="ＭＳ 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</font>
    <font>
      <sz val="16"/>
      <color theme="1"/>
      <name val="ＭＳ Ｐゴシック"/>
      <family val="2"/>
      <charset val="128"/>
      <scheme val="minor"/>
    </font>
    <font>
      <sz val="9"/>
      <name val="ＭＳ Ｐゴシック"/>
      <family val="3"/>
      <charset val="128"/>
      <scheme val="minor"/>
    </font>
    <font>
      <sz val="8"/>
      <name val="ＭＳ Ｐゴシック"/>
      <family val="3"/>
      <charset val="128"/>
      <scheme val="minor"/>
    </font>
    <font>
      <sz val="12"/>
      <color theme="1"/>
      <name val="BIZ UDPゴシック"/>
      <family val="3"/>
      <charset val="128"/>
    </font>
    <font>
      <sz val="1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slantDashDot">
        <color indexed="64"/>
      </bottom>
      <diagonal/>
    </border>
    <border>
      <left/>
      <right/>
      <top style="slantDashDot">
        <color indexed="64"/>
      </top>
      <bottom/>
      <diagonal/>
    </border>
    <border>
      <left/>
      <right style="mediumDashDot">
        <color indexed="64"/>
      </right>
      <top/>
      <bottom/>
      <diagonal/>
    </border>
    <border diagonalDown="1">
      <left style="medium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/>
      <bottom style="thin">
        <color indexed="64"/>
      </bottom>
      <diagonal/>
    </border>
    <border diagonalUp="1">
      <left/>
      <right/>
      <top/>
      <bottom/>
      <diagonal style="thin">
        <color auto="1"/>
      </diagonal>
    </border>
    <border diagonalUp="1">
      <left style="thin">
        <color indexed="64"/>
      </left>
      <right/>
      <top style="double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double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double">
        <color indexed="64"/>
      </top>
      <bottom/>
      <diagonal style="thin">
        <color indexed="64"/>
      </diagonal>
    </border>
    <border diagonalUp="1">
      <left/>
      <right/>
      <top style="double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double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520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>
      <alignment vertical="center"/>
    </xf>
    <xf numFmtId="0" fontId="2" fillId="0" borderId="0" xfId="0" applyFont="1">
      <alignment vertical="center"/>
    </xf>
    <xf numFmtId="0" fontId="16" fillId="0" borderId="0" xfId="0" applyFont="1">
      <alignment vertical="center"/>
    </xf>
    <xf numFmtId="0" fontId="18" fillId="0" borderId="0" xfId="0" applyFont="1">
      <alignment vertical="center"/>
    </xf>
    <xf numFmtId="0" fontId="21" fillId="0" borderId="0" xfId="0" applyFont="1">
      <alignment vertical="center"/>
    </xf>
    <xf numFmtId="0" fontId="17" fillId="0" borderId="0" xfId="0" applyFont="1">
      <alignment vertical="center"/>
    </xf>
    <xf numFmtId="0" fontId="18" fillId="0" borderId="1" xfId="0" applyFont="1" applyBorder="1" applyAlignment="1" applyProtection="1">
      <alignment horizontal="center" vertical="center"/>
      <protection locked="0"/>
    </xf>
    <xf numFmtId="0" fontId="18" fillId="0" borderId="1" xfId="0" applyFont="1" applyBorder="1" applyAlignment="1" applyProtection="1">
      <alignment horizontal="left" vertical="center" shrinkToFit="1"/>
      <protection locked="0"/>
    </xf>
    <xf numFmtId="0" fontId="18" fillId="0" borderId="4" xfId="0" applyFont="1" applyBorder="1" applyAlignment="1" applyProtection="1">
      <alignment horizontal="center" vertical="center"/>
      <protection locked="0"/>
    </xf>
    <xf numFmtId="0" fontId="18" fillId="0" borderId="4" xfId="0" applyFont="1" applyBorder="1" applyAlignment="1" applyProtection="1">
      <alignment horizontal="center" vertical="center" shrinkToFit="1"/>
      <protection locked="0"/>
    </xf>
    <xf numFmtId="0" fontId="21" fillId="0" borderId="1" xfId="0" applyFont="1" applyBorder="1" applyAlignment="1" applyProtection="1">
      <alignment horizontal="center" vertical="center" shrinkToFit="1"/>
      <protection locked="0"/>
    </xf>
    <xf numFmtId="0" fontId="21" fillId="0" borderId="1" xfId="0" applyFont="1" applyBorder="1" applyAlignment="1" applyProtection="1">
      <alignment horizontal="left" vertical="center" shrinkToFit="1"/>
      <protection locked="0"/>
    </xf>
    <xf numFmtId="0" fontId="21" fillId="0" borderId="4" xfId="0" applyFont="1" applyBorder="1" applyAlignment="1" applyProtection="1">
      <alignment horizontal="center" vertical="center" shrinkToFit="1"/>
      <protection locked="0"/>
    </xf>
    <xf numFmtId="0" fontId="18" fillId="0" borderId="9" xfId="0" applyFont="1" applyBorder="1" applyAlignment="1" applyProtection="1">
      <alignment vertical="center" shrinkToFit="1"/>
      <protection locked="0"/>
    </xf>
    <xf numFmtId="0" fontId="21" fillId="0" borderId="4" xfId="0" applyFont="1" applyBorder="1" applyAlignment="1" applyProtection="1">
      <alignment vertical="center" shrinkToFit="1"/>
      <protection locked="0"/>
    </xf>
    <xf numFmtId="0" fontId="18" fillId="0" borderId="1" xfId="0" applyFont="1" applyBorder="1" applyAlignment="1" applyProtection="1">
      <alignment vertical="center" shrinkToFit="1"/>
      <protection locked="0"/>
    </xf>
    <xf numFmtId="178" fontId="18" fillId="0" borderId="1" xfId="0" applyNumberFormat="1" applyFont="1" applyBorder="1" applyAlignment="1" applyProtection="1">
      <alignment horizontal="center" vertical="center"/>
      <protection locked="0"/>
    </xf>
    <xf numFmtId="178" fontId="18" fillId="0" borderId="4" xfId="0" applyNumberFormat="1" applyFont="1" applyBorder="1" applyAlignment="1" applyProtection="1">
      <alignment horizontal="center" vertical="center" shrinkToFit="1"/>
      <protection locked="0"/>
    </xf>
    <xf numFmtId="178" fontId="18" fillId="0" borderId="4" xfId="0" applyNumberFormat="1" applyFont="1" applyBorder="1" applyAlignment="1" applyProtection="1">
      <alignment horizontal="center" vertical="center"/>
      <protection locked="0"/>
    </xf>
    <xf numFmtId="178" fontId="21" fillId="0" borderId="1" xfId="0" applyNumberFormat="1" applyFont="1" applyBorder="1" applyAlignment="1" applyProtection="1">
      <alignment horizontal="center" vertical="center"/>
      <protection locked="0"/>
    </xf>
    <xf numFmtId="178" fontId="18" fillId="0" borderId="1" xfId="0" applyNumberFormat="1" applyFont="1" applyBorder="1" applyAlignment="1" applyProtection="1">
      <alignment horizontal="center" vertical="center" shrinkToFit="1"/>
      <protection locked="0"/>
    </xf>
    <xf numFmtId="178" fontId="21" fillId="0" borderId="4" xfId="0" applyNumberFormat="1" applyFont="1" applyBorder="1" applyAlignment="1" applyProtection="1">
      <alignment horizontal="center" vertical="center" shrinkToFit="1"/>
      <protection locked="0"/>
    </xf>
    <xf numFmtId="178" fontId="18" fillId="0" borderId="4" xfId="1" applyNumberFormat="1" applyFont="1" applyBorder="1" applyAlignment="1" applyProtection="1">
      <alignment horizontal="center" vertical="center"/>
      <protection locked="0"/>
    </xf>
    <xf numFmtId="178" fontId="21" fillId="0" borderId="1" xfId="0" applyNumberFormat="1" applyFont="1" applyBorder="1" applyAlignment="1" applyProtection="1">
      <alignment horizontal="center" vertical="center" shrinkToFit="1"/>
      <protection locked="0"/>
    </xf>
    <xf numFmtId="178" fontId="16" fillId="0" borderId="0" xfId="0" applyNumberFormat="1" applyFont="1">
      <alignment vertical="center"/>
    </xf>
    <xf numFmtId="0" fontId="16" fillId="0" borderId="0" xfId="0" applyFont="1" applyAlignment="1">
      <alignment horizontal="center" vertical="center"/>
    </xf>
    <xf numFmtId="178" fontId="18" fillId="0" borderId="0" xfId="0" applyNumberFormat="1" applyFont="1">
      <alignment vertical="center"/>
    </xf>
    <xf numFmtId="176" fontId="18" fillId="0" borderId="0" xfId="0" applyNumberFormat="1" applyFont="1">
      <alignment vertical="center"/>
    </xf>
    <xf numFmtId="38" fontId="21" fillId="0" borderId="1" xfId="2" applyFont="1" applyBorder="1" applyAlignment="1" applyProtection="1">
      <alignment horizontal="center" vertical="center"/>
    </xf>
    <xf numFmtId="178" fontId="17" fillId="0" borderId="0" xfId="0" applyNumberFormat="1" applyFont="1">
      <alignment vertical="center"/>
    </xf>
    <xf numFmtId="178" fontId="0" fillId="0" borderId="0" xfId="0" applyNumberFormat="1">
      <alignment vertical="center"/>
    </xf>
    <xf numFmtId="0" fontId="3" fillId="0" borderId="0" xfId="0" applyFont="1">
      <alignment vertical="center"/>
    </xf>
    <xf numFmtId="0" fontId="1" fillId="0" borderId="10" xfId="0" applyFont="1" applyBorder="1" applyAlignment="1" applyProtection="1">
      <alignment horizontal="left" vertical="center" shrinkToFit="1"/>
      <protection locked="0"/>
    </xf>
    <xf numFmtId="0" fontId="1" fillId="0" borderId="9" xfId="0" applyFont="1" applyBorder="1" applyAlignment="1" applyProtection="1">
      <alignment vertical="center" shrinkToFit="1"/>
      <protection locked="0"/>
    </xf>
    <xf numFmtId="0" fontId="1" fillId="0" borderId="1" xfId="0" applyFont="1" applyBorder="1" applyAlignment="1" applyProtection="1">
      <alignment vertical="center" shrinkToFit="1"/>
      <protection locked="0"/>
    </xf>
    <xf numFmtId="0" fontId="18" fillId="0" borderId="1" xfId="1" applyFont="1" applyBorder="1" applyAlignment="1" applyProtection="1">
      <alignment horizontal="left" vertical="center" shrinkToFit="1"/>
      <protection locked="0"/>
    </xf>
    <xf numFmtId="0" fontId="21" fillId="0" borderId="1" xfId="0" applyFont="1" applyBorder="1" applyAlignment="1" applyProtection="1">
      <alignment vertical="center" shrinkToFit="1"/>
      <protection locked="0"/>
    </xf>
    <xf numFmtId="0" fontId="21" fillId="0" borderId="11" xfId="0" applyFont="1" applyBorder="1" applyAlignment="1" applyProtection="1">
      <alignment vertical="center" shrinkToFit="1"/>
      <protection locked="0"/>
    </xf>
    <xf numFmtId="0" fontId="18" fillId="0" borderId="4" xfId="0" applyFont="1" applyBorder="1" applyAlignment="1" applyProtection="1">
      <alignment vertical="center" shrinkToFit="1"/>
      <protection locked="0"/>
    </xf>
    <xf numFmtId="0" fontId="1" fillId="0" borderId="4" xfId="0" applyFont="1" applyBorder="1" applyAlignment="1" applyProtection="1">
      <alignment horizontal="center" vertical="center" shrinkToFit="1"/>
      <protection locked="0"/>
    </xf>
    <xf numFmtId="0" fontId="18" fillId="0" borderId="4" xfId="1" applyFont="1" applyBorder="1" applyAlignment="1" applyProtection="1">
      <alignment horizontal="center" vertical="center" shrinkToFit="1"/>
      <protection locked="0"/>
    </xf>
    <xf numFmtId="0" fontId="21" fillId="0" borderId="14" xfId="0" applyFont="1" applyBorder="1" applyAlignment="1" applyProtection="1">
      <alignment horizontal="center" vertical="center" shrinkToFit="1"/>
      <protection locked="0"/>
    </xf>
    <xf numFmtId="0" fontId="1" fillId="0" borderId="0" xfId="0" applyFont="1">
      <alignment vertical="center"/>
    </xf>
    <xf numFmtId="0" fontId="21" fillId="0" borderId="0" xfId="0" applyFont="1" applyAlignment="1"/>
    <xf numFmtId="0" fontId="25" fillId="0" borderId="0" xfId="0" applyFont="1" applyAlignment="1">
      <alignment horizontal="center" vertical="center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center" shrinkToFit="1"/>
      <protection locked="0"/>
    </xf>
    <xf numFmtId="0" fontId="1" fillId="0" borderId="1" xfId="0" applyFont="1" applyBorder="1" applyAlignment="1" applyProtection="1">
      <alignment horizontal="center" vertical="center" shrinkToFit="1"/>
      <protection locked="0"/>
    </xf>
    <xf numFmtId="0" fontId="18" fillId="0" borderId="7" xfId="0" applyFont="1" applyBorder="1" applyAlignment="1" applyProtection="1">
      <alignment horizontal="center" vertical="center"/>
      <protection locked="0"/>
    </xf>
    <xf numFmtId="0" fontId="16" fillId="5" borderId="0" xfId="0" applyFont="1" applyFill="1">
      <alignment vertical="center"/>
    </xf>
    <xf numFmtId="0" fontId="18" fillId="5" borderId="0" xfId="0" applyFont="1" applyFill="1">
      <alignment vertical="center"/>
    </xf>
    <xf numFmtId="0" fontId="24" fillId="5" borderId="0" xfId="0" applyFont="1" applyFill="1">
      <alignment vertical="center"/>
    </xf>
    <xf numFmtId="0" fontId="33" fillId="5" borderId="1" xfId="0" applyFont="1" applyFill="1" applyBorder="1" applyAlignment="1" applyProtection="1">
      <alignment horizontal="center" vertical="center"/>
      <protection locked="0"/>
    </xf>
    <xf numFmtId="0" fontId="34" fillId="5" borderId="1" xfId="0" applyFont="1" applyFill="1" applyBorder="1" applyAlignment="1" applyProtection="1">
      <alignment horizontal="center" vertical="center"/>
      <protection locked="0"/>
    </xf>
    <xf numFmtId="0" fontId="18" fillId="5" borderId="1" xfId="0" applyFont="1" applyFill="1" applyBorder="1" applyAlignment="1" applyProtection="1">
      <alignment horizontal="center" vertical="center"/>
      <protection locked="0"/>
    </xf>
    <xf numFmtId="0" fontId="18" fillId="5" borderId="1" xfId="0" applyFont="1" applyFill="1" applyBorder="1" applyAlignment="1" applyProtection="1">
      <alignment horizontal="center" vertical="center" shrinkToFit="1"/>
      <protection locked="0"/>
    </xf>
    <xf numFmtId="0" fontId="18" fillId="5" borderId="4" xfId="0" applyFont="1" applyFill="1" applyBorder="1" applyAlignment="1" applyProtection="1">
      <alignment horizontal="left" vertical="center" indent="1" shrinkToFit="1"/>
      <protection locked="0"/>
    </xf>
    <xf numFmtId="0" fontId="21" fillId="5" borderId="0" xfId="0" applyFont="1" applyFill="1">
      <alignment vertical="center"/>
    </xf>
    <xf numFmtId="0" fontId="17" fillId="5" borderId="0" xfId="0" applyFont="1" applyFill="1">
      <alignment vertical="center"/>
    </xf>
    <xf numFmtId="0" fontId="15" fillId="5" borderId="0" xfId="0" applyFont="1" applyFill="1">
      <alignment vertical="center"/>
    </xf>
    <xf numFmtId="0" fontId="17" fillId="5" borderId="2" xfId="0" applyFont="1" applyFill="1" applyBorder="1" applyAlignment="1" applyProtection="1">
      <alignment horizontal="center" vertical="center"/>
      <protection locked="0"/>
    </xf>
    <xf numFmtId="0" fontId="20" fillId="5" borderId="0" xfId="0" applyFont="1" applyFill="1" applyAlignment="1">
      <alignment horizontal="center" vertical="center" wrapText="1"/>
    </xf>
    <xf numFmtId="0" fontId="18" fillId="5" borderId="0" xfId="0" applyFont="1" applyFill="1" applyAlignment="1">
      <alignment vertical="center" wrapText="1"/>
    </xf>
    <xf numFmtId="0" fontId="18" fillId="0" borderId="2" xfId="0" applyFont="1" applyBorder="1" applyAlignment="1" applyProtection="1">
      <alignment horizontal="right"/>
      <protection locked="0"/>
    </xf>
    <xf numFmtId="0" fontId="8" fillId="0" borderId="0" xfId="0" applyFont="1" applyAlignment="1">
      <alignment horizontal="center" vertical="center"/>
    </xf>
    <xf numFmtId="0" fontId="18" fillId="0" borderId="0" xfId="0" applyFont="1" applyAlignment="1">
      <alignment wrapText="1"/>
    </xf>
    <xf numFmtId="0" fontId="29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18" fillId="5" borderId="0" xfId="0" applyFont="1" applyFill="1" applyAlignment="1">
      <alignment horizontal="right" vertical="center"/>
    </xf>
    <xf numFmtId="0" fontId="19" fillId="5" borderId="0" xfId="0" applyFont="1" applyFill="1" applyAlignment="1">
      <alignment horizontal="center" vertical="center"/>
    </xf>
    <xf numFmtId="0" fontId="1" fillId="0" borderId="10" xfId="0" applyFont="1" applyBorder="1" applyAlignment="1" applyProtection="1">
      <alignment horizontal="center" vertical="center" shrinkToFit="1"/>
      <protection locked="0"/>
    </xf>
    <xf numFmtId="0" fontId="15" fillId="5" borderId="0" xfId="0" applyFont="1" applyFill="1" applyAlignment="1">
      <alignment horizontal="center" vertical="center"/>
    </xf>
    <xf numFmtId="0" fontId="21" fillId="0" borderId="1" xfId="0" applyFont="1" applyBorder="1" applyAlignment="1" applyProtection="1">
      <alignment horizontal="center" vertical="center"/>
      <protection locked="0"/>
    </xf>
    <xf numFmtId="0" fontId="18" fillId="5" borderId="0" xfId="0" applyFont="1" applyFill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20" fillId="5" borderId="0" xfId="0" applyFont="1" applyFill="1" applyAlignment="1">
      <alignment horizontal="center" vertical="center"/>
    </xf>
    <xf numFmtId="0" fontId="21" fillId="5" borderId="0" xfId="0" applyFont="1" applyFill="1" applyAlignment="1">
      <alignment horizontal="left" vertical="center"/>
    </xf>
    <xf numFmtId="0" fontId="18" fillId="0" borderId="1" xfId="0" applyFont="1" applyBorder="1" applyAlignment="1" applyProtection="1">
      <alignment horizontal="center" vertical="center" shrinkToFit="1"/>
      <protection locked="0"/>
    </xf>
    <xf numFmtId="0" fontId="21" fillId="0" borderId="0" xfId="0" applyFont="1" applyAlignment="1">
      <alignment horizontal="center" vertical="center"/>
    </xf>
    <xf numFmtId="178" fontId="1" fillId="0" borderId="10" xfId="0" applyNumberFormat="1" applyFont="1" applyBorder="1" applyAlignment="1" applyProtection="1">
      <alignment horizontal="center" vertical="center"/>
      <protection locked="0"/>
    </xf>
    <xf numFmtId="176" fontId="1" fillId="0" borderId="0" xfId="0" applyNumberFormat="1" applyFont="1">
      <alignment vertical="center"/>
    </xf>
    <xf numFmtId="178" fontId="1" fillId="0" borderId="1" xfId="0" applyNumberFormat="1" applyFont="1" applyBorder="1" applyAlignment="1" applyProtection="1">
      <alignment horizontal="center" vertical="center"/>
      <protection locked="0"/>
    </xf>
    <xf numFmtId="178" fontId="1" fillId="0" borderId="1" xfId="0" applyNumberFormat="1" applyFont="1" applyBorder="1" applyAlignment="1" applyProtection="1">
      <alignment horizontal="center" vertical="center" shrinkToFit="1"/>
      <protection locked="0"/>
    </xf>
    <xf numFmtId="178" fontId="1" fillId="0" borderId="4" xfId="0" applyNumberFormat="1" applyFont="1" applyBorder="1" applyAlignment="1" applyProtection="1">
      <alignment horizontal="center" vertical="center"/>
      <protection locked="0"/>
    </xf>
    <xf numFmtId="178" fontId="49" fillId="0" borderId="0" xfId="0" applyNumberFormat="1" applyFont="1">
      <alignment vertical="center"/>
    </xf>
    <xf numFmtId="14" fontId="17" fillId="0" borderId="0" xfId="0" applyNumberFormat="1" applyFont="1">
      <alignment vertical="center"/>
    </xf>
    <xf numFmtId="14" fontId="18" fillId="0" borderId="0" xfId="0" applyNumberFormat="1" applyFont="1">
      <alignment vertical="center"/>
    </xf>
    <xf numFmtId="14" fontId="49" fillId="0" borderId="0" xfId="0" applyNumberFormat="1" applyFont="1">
      <alignment vertical="center"/>
    </xf>
    <xf numFmtId="14" fontId="49" fillId="0" borderId="0" xfId="0" applyNumberFormat="1" applyFont="1" applyAlignment="1">
      <alignment horizontal="center" vertical="center"/>
    </xf>
    <xf numFmtId="178" fontId="18" fillId="0" borderId="7" xfId="0" applyNumberFormat="1" applyFont="1" applyBorder="1" applyAlignment="1" applyProtection="1">
      <alignment horizontal="center" vertical="center" shrinkToFit="1"/>
      <protection locked="0"/>
    </xf>
    <xf numFmtId="178" fontId="49" fillId="0" borderId="1" xfId="0" applyNumberFormat="1" applyFont="1" applyBorder="1" applyAlignment="1" applyProtection="1">
      <alignment horizontal="center" vertical="center"/>
      <protection locked="0"/>
    </xf>
    <xf numFmtId="57" fontId="18" fillId="0" borderId="0" xfId="0" applyNumberFormat="1" applyFont="1">
      <alignment vertical="center"/>
    </xf>
    <xf numFmtId="178" fontId="21" fillId="0" borderId="11" xfId="0" applyNumberFormat="1" applyFont="1" applyBorder="1" applyAlignment="1" applyProtection="1">
      <alignment horizontal="center" vertical="center"/>
      <protection locked="0"/>
    </xf>
    <xf numFmtId="0" fontId="16" fillId="5" borderId="2" xfId="0" applyFont="1" applyFill="1" applyBorder="1">
      <alignment vertical="center"/>
    </xf>
    <xf numFmtId="0" fontId="17" fillId="5" borderId="2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20" fillId="5" borderId="9" xfId="0" applyFont="1" applyFill="1" applyBorder="1" applyAlignment="1">
      <alignment horizontal="center" vertical="center"/>
    </xf>
    <xf numFmtId="0" fontId="20" fillId="5" borderId="16" xfId="0" applyFont="1" applyFill="1" applyBorder="1" applyAlignment="1">
      <alignment horizontal="center" vertical="center"/>
    </xf>
    <xf numFmtId="0" fontId="21" fillId="5" borderId="0" xfId="0" applyFont="1" applyFill="1" applyAlignment="1">
      <alignment horizontal="right" vertical="center"/>
    </xf>
    <xf numFmtId="0" fontId="22" fillId="5" borderId="0" xfId="0" applyFont="1" applyFill="1" applyAlignment="1">
      <alignment horizontal="right" vertical="center"/>
    </xf>
    <xf numFmtId="0" fontId="22" fillId="5" borderId="0" xfId="0" applyFont="1" applyFill="1">
      <alignment vertical="center"/>
    </xf>
    <xf numFmtId="0" fontId="21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11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0" fillId="0" borderId="21" xfId="0" applyBorder="1">
      <alignment vertical="center"/>
    </xf>
    <xf numFmtId="20" fontId="11" fillId="0" borderId="0" xfId="0" applyNumberFormat="1" applyFont="1">
      <alignment vertical="center"/>
    </xf>
    <xf numFmtId="0" fontId="11" fillId="0" borderId="44" xfId="0" applyFont="1" applyBorder="1">
      <alignment vertical="center"/>
    </xf>
    <xf numFmtId="0" fontId="11" fillId="0" borderId="12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3" fillId="0" borderId="2" xfId="0" applyFont="1" applyBorder="1">
      <alignment vertical="center"/>
    </xf>
    <xf numFmtId="0" fontId="8" fillId="3" borderId="1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0" fillId="0" borderId="0" xfId="0" applyFont="1" applyAlignment="1">
      <alignment horizontal="right" vertical="center"/>
    </xf>
    <xf numFmtId="0" fontId="4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right" vertical="center"/>
    </xf>
    <xf numFmtId="178" fontId="21" fillId="0" borderId="0" xfId="0" applyNumberFormat="1" applyFont="1">
      <alignment vertical="center"/>
    </xf>
    <xf numFmtId="0" fontId="21" fillId="0" borderId="0" xfId="0" applyFont="1" applyAlignment="1">
      <alignment horizontal="right" vertical="center"/>
    </xf>
    <xf numFmtId="0" fontId="42" fillId="0" borderId="0" xfId="0" applyFont="1" applyAlignment="1">
      <alignment horizontal="right" vertical="center"/>
    </xf>
    <xf numFmtId="0" fontId="42" fillId="0" borderId="0" xfId="0" applyFont="1">
      <alignment vertical="center"/>
    </xf>
    <xf numFmtId="0" fontId="40" fillId="0" borderId="0" xfId="0" applyFont="1" applyAlignment="1">
      <alignment horizontal="center" vertical="center"/>
    </xf>
    <xf numFmtId="0" fontId="18" fillId="0" borderId="2" xfId="0" applyFont="1" applyBorder="1" applyAlignment="1">
      <alignment horizontal="right"/>
    </xf>
    <xf numFmtId="0" fontId="18" fillId="0" borderId="0" xfId="0" applyFont="1" applyAlignment="1">
      <alignment horizontal="left" wrapText="1"/>
    </xf>
    <xf numFmtId="0" fontId="18" fillId="0" borderId="2" xfId="0" applyFont="1" applyBorder="1">
      <alignment vertical="center"/>
    </xf>
    <xf numFmtId="0" fontId="18" fillId="2" borderId="4" xfId="0" applyFont="1" applyFill="1" applyBorder="1" applyAlignment="1">
      <alignment horizontal="center" vertical="center" wrapText="1"/>
    </xf>
    <xf numFmtId="178" fontId="18" fillId="2" borderId="1" xfId="0" applyNumberFormat="1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shrinkToFit="1"/>
    </xf>
    <xf numFmtId="0" fontId="18" fillId="0" borderId="5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 shrinkToFit="1"/>
    </xf>
    <xf numFmtId="0" fontId="23" fillId="0" borderId="0" xfId="0" applyFont="1" applyAlignment="1">
      <alignment horizontal="right" vertical="center"/>
    </xf>
    <xf numFmtId="0" fontId="45" fillId="0" borderId="0" xfId="0" applyFont="1" applyAlignment="1">
      <alignment horizontal="right" vertical="center"/>
    </xf>
    <xf numFmtId="0" fontId="42" fillId="0" borderId="0" xfId="0" applyFont="1" applyAlignment="1">
      <alignment horizontal="center" vertical="center"/>
    </xf>
    <xf numFmtId="0" fontId="45" fillId="0" borderId="0" xfId="0" applyFont="1">
      <alignment vertical="center"/>
    </xf>
    <xf numFmtId="0" fontId="21" fillId="0" borderId="6" xfId="0" applyFont="1" applyBorder="1">
      <alignment vertical="center"/>
    </xf>
    <xf numFmtId="0" fontId="21" fillId="2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178" fontId="21" fillId="2" borderId="1" xfId="0" applyNumberFormat="1" applyFont="1" applyFill="1" applyBorder="1" applyAlignment="1">
      <alignment horizontal="center" vertical="center"/>
    </xf>
    <xf numFmtId="0" fontId="21" fillId="2" borderId="4" xfId="0" applyFont="1" applyFill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 shrinkToFit="1"/>
    </xf>
    <xf numFmtId="0" fontId="21" fillId="0" borderId="4" xfId="0" applyFont="1" applyBorder="1" applyAlignment="1">
      <alignment horizontal="center" vertical="center" shrinkToFit="1"/>
    </xf>
    <xf numFmtId="176" fontId="21" fillId="0" borderId="0" xfId="0" applyNumberFormat="1" applyFont="1">
      <alignment vertical="center"/>
    </xf>
    <xf numFmtId="0" fontId="21" fillId="0" borderId="1" xfId="0" applyFont="1" applyBorder="1" applyAlignment="1">
      <alignment horizontal="center" vertical="center" shrinkToFit="1"/>
    </xf>
    <xf numFmtId="178" fontId="21" fillId="2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26" fillId="0" borderId="0" xfId="0" applyFont="1" applyAlignment="1">
      <alignment horizontal="right" vertical="center"/>
    </xf>
    <xf numFmtId="178" fontId="26" fillId="0" borderId="0" xfId="0" applyNumberFormat="1" applyFont="1">
      <alignment vertical="center"/>
    </xf>
    <xf numFmtId="178" fontId="1" fillId="0" borderId="0" xfId="0" applyNumberFormat="1" applyFont="1">
      <alignment vertical="center"/>
    </xf>
    <xf numFmtId="0" fontId="1" fillId="2" borderId="1" xfId="0" applyFont="1" applyFill="1" applyBorder="1" applyAlignment="1">
      <alignment horizontal="center" vertical="center"/>
    </xf>
    <xf numFmtId="178" fontId="1" fillId="2" borderId="1" xfId="0" applyNumberFormat="1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49" fillId="0" borderId="1" xfId="0" applyFont="1" applyBorder="1" applyAlignment="1">
      <alignment horizontal="center" vertical="center"/>
    </xf>
    <xf numFmtId="0" fontId="35" fillId="0" borderId="1" xfId="0" applyFont="1" applyBorder="1" applyAlignment="1">
      <alignment horizontal="center" vertical="center"/>
    </xf>
    <xf numFmtId="0" fontId="48" fillId="0" borderId="49" xfId="0" applyFont="1" applyBorder="1" applyAlignment="1">
      <alignment horizontal="center" vertical="center"/>
    </xf>
    <xf numFmtId="178" fontId="18" fillId="2" borderId="4" xfId="0" applyNumberFormat="1" applyFont="1" applyFill="1" applyBorder="1" applyAlignment="1">
      <alignment horizontal="center" vertical="center"/>
    </xf>
    <xf numFmtId="0" fontId="50" fillId="0" borderId="49" xfId="0" applyFont="1" applyBorder="1" applyAlignment="1">
      <alignment horizontal="center" vertical="center"/>
    </xf>
    <xf numFmtId="0" fontId="59" fillId="0" borderId="0" xfId="0" applyFont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0" fontId="20" fillId="0" borderId="0" xfId="0" applyFont="1">
      <alignment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1" fillId="0" borderId="0" xfId="0" applyFont="1" applyAlignment="1">
      <alignment horizontal="center" vertical="center"/>
    </xf>
    <xf numFmtId="178" fontId="1" fillId="0" borderId="2" xfId="0" applyNumberFormat="1" applyFont="1" applyBorder="1">
      <alignment vertical="center"/>
    </xf>
    <xf numFmtId="178" fontId="1" fillId="2" borderId="4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8" fillId="2" borderId="4" xfId="1" applyFont="1" applyFill="1" applyBorder="1" applyAlignment="1">
      <alignment horizontal="center" vertical="center"/>
    </xf>
    <xf numFmtId="178" fontId="18" fillId="2" borderId="4" xfId="1" applyNumberFormat="1" applyFont="1" applyFill="1" applyBorder="1" applyAlignment="1">
      <alignment horizontal="center" vertical="center"/>
    </xf>
    <xf numFmtId="0" fontId="18" fillId="2" borderId="1" xfId="1" applyFont="1" applyFill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178" fontId="20" fillId="0" borderId="0" xfId="0" applyNumberFormat="1" applyFont="1">
      <alignment vertical="center"/>
    </xf>
    <xf numFmtId="0" fontId="16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shrinkToFit="1"/>
    </xf>
    <xf numFmtId="0" fontId="18" fillId="0" borderId="17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53" fillId="0" borderId="0" xfId="0" applyFont="1">
      <alignment vertical="center"/>
    </xf>
    <xf numFmtId="0" fontId="18" fillId="0" borderId="0" xfId="0" applyFont="1" applyAlignment="1">
      <alignment horizontal="right"/>
    </xf>
    <xf numFmtId="0" fontId="17" fillId="2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shrinkToFit="1"/>
    </xf>
    <xf numFmtId="0" fontId="21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/>
    </xf>
    <xf numFmtId="0" fontId="18" fillId="0" borderId="6" xfId="0" applyFont="1" applyBorder="1">
      <alignment vertical="center"/>
    </xf>
    <xf numFmtId="0" fontId="18" fillId="0" borderId="1" xfId="0" applyFont="1" applyBorder="1" applyAlignment="1">
      <alignment horizontal="center" vertical="center" wrapText="1"/>
    </xf>
    <xf numFmtId="0" fontId="55" fillId="0" borderId="0" xfId="0" applyFont="1" applyAlignment="1">
      <alignment horizontal="center" vertical="center"/>
    </xf>
    <xf numFmtId="0" fontId="23" fillId="0" borderId="0" xfId="0" applyFont="1">
      <alignment vertical="center"/>
    </xf>
    <xf numFmtId="0" fontId="40" fillId="0" borderId="0" xfId="0" applyFont="1">
      <alignment vertical="center"/>
    </xf>
    <xf numFmtId="178" fontId="56" fillId="0" borderId="0" xfId="0" applyNumberFormat="1" applyFont="1" applyAlignment="1">
      <alignment horizontal="center" vertical="center"/>
    </xf>
    <xf numFmtId="178" fontId="18" fillId="0" borderId="0" xfId="0" applyNumberFormat="1" applyFont="1" applyAlignment="1">
      <alignment horizontal="center" vertical="center"/>
    </xf>
    <xf numFmtId="178" fontId="18" fillId="0" borderId="2" xfId="0" applyNumberFormat="1" applyFont="1" applyBorder="1">
      <alignment vertical="center"/>
    </xf>
    <xf numFmtId="176" fontId="18" fillId="0" borderId="0" xfId="0" applyNumberFormat="1" applyFont="1" applyAlignment="1">
      <alignment horizontal="right" vertical="center"/>
    </xf>
    <xf numFmtId="178" fontId="18" fillId="2" borderId="10" xfId="0" applyNumberFormat="1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distributed" wrapText="1"/>
    </xf>
    <xf numFmtId="0" fontId="28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distributed" wrapText="1"/>
    </xf>
    <xf numFmtId="0" fontId="21" fillId="0" borderId="11" xfId="0" applyFont="1" applyBorder="1" applyAlignment="1">
      <alignment horizontal="center" vertical="distributed" wrapText="1"/>
    </xf>
    <xf numFmtId="0" fontId="18" fillId="0" borderId="1" xfId="0" applyFont="1" applyBorder="1" applyProtection="1">
      <alignment vertical="center"/>
      <protection locked="0"/>
    </xf>
    <xf numFmtId="0" fontId="49" fillId="0" borderId="1" xfId="0" applyFont="1" applyBorder="1" applyAlignment="1">
      <alignment horizontal="center" vertical="center" shrinkToFit="1"/>
    </xf>
    <xf numFmtId="0" fontId="18" fillId="2" borderId="1" xfId="0" applyFont="1" applyFill="1" applyBorder="1">
      <alignment vertical="center"/>
    </xf>
    <xf numFmtId="0" fontId="40" fillId="0" borderId="2" xfId="0" applyFont="1" applyBorder="1">
      <alignment vertical="center"/>
    </xf>
    <xf numFmtId="0" fontId="16" fillId="0" borderId="12" xfId="0" applyFont="1" applyBorder="1">
      <alignment vertical="center"/>
    </xf>
    <xf numFmtId="0" fontId="60" fillId="0" borderId="0" xfId="0" applyFont="1" applyAlignment="1">
      <alignment horizontal="center" vertical="center"/>
    </xf>
    <xf numFmtId="14" fontId="21" fillId="0" borderId="0" xfId="0" applyNumberFormat="1" applyFont="1">
      <alignment vertical="center"/>
    </xf>
    <xf numFmtId="0" fontId="18" fillId="0" borderId="0" xfId="0" applyFont="1" applyAlignment="1" applyProtection="1">
      <alignment horizontal="center" vertical="center" shrinkToFit="1"/>
      <protection locked="0"/>
    </xf>
    <xf numFmtId="49" fontId="8" fillId="0" borderId="0" xfId="0" applyNumberFormat="1" applyFont="1">
      <alignment vertical="center"/>
    </xf>
    <xf numFmtId="56" fontId="8" fillId="0" borderId="0" xfId="0" applyNumberFormat="1" applyFont="1">
      <alignment vertical="center"/>
    </xf>
    <xf numFmtId="0" fontId="18" fillId="0" borderId="0" xfId="0" applyFont="1" applyAlignment="1" applyProtection="1">
      <alignment horizontal="center" vertical="center"/>
      <protection locked="0"/>
    </xf>
    <xf numFmtId="0" fontId="67" fillId="0" borderId="0" xfId="0" applyFont="1">
      <alignment vertical="center"/>
    </xf>
    <xf numFmtId="0" fontId="67" fillId="0" borderId="0" xfId="0" applyFont="1" applyAlignment="1">
      <alignment horizontal="center" vertical="center"/>
    </xf>
    <xf numFmtId="14" fontId="67" fillId="0" borderId="0" xfId="0" applyNumberFormat="1" applyFont="1" applyAlignment="1">
      <alignment horizontal="right" vertical="center"/>
    </xf>
    <xf numFmtId="0" fontId="67" fillId="0" borderId="0" xfId="0" applyFont="1" applyAlignment="1">
      <alignment horizontal="right" vertical="center"/>
    </xf>
    <xf numFmtId="14" fontId="67" fillId="0" borderId="0" xfId="0" applyNumberFormat="1" applyFont="1">
      <alignment vertical="center"/>
    </xf>
    <xf numFmtId="0" fontId="18" fillId="5" borderId="50" xfId="0" applyFont="1" applyFill="1" applyBorder="1" applyAlignment="1" applyProtection="1">
      <alignment horizontal="center" vertical="center"/>
      <protection locked="0"/>
    </xf>
    <xf numFmtId="0" fontId="18" fillId="5" borderId="50" xfId="0" applyFont="1" applyFill="1" applyBorder="1" applyAlignment="1">
      <alignment horizontal="center" vertical="center"/>
    </xf>
    <xf numFmtId="0" fontId="49" fillId="0" borderId="1" xfId="0" applyFont="1" applyBorder="1" applyAlignment="1" applyProtection="1">
      <alignment horizontal="center" vertical="center" shrinkToFit="1"/>
      <protection locked="0"/>
    </xf>
    <xf numFmtId="0" fontId="18" fillId="0" borderId="50" xfId="0" applyFont="1" applyBorder="1" applyAlignment="1">
      <alignment horizontal="center" vertical="center" shrinkToFit="1"/>
    </xf>
    <xf numFmtId="0" fontId="18" fillId="0" borderId="1" xfId="0" applyFont="1" applyBorder="1" applyAlignment="1" applyProtection="1">
      <alignment horizontal="left" vertical="center"/>
      <protection locked="0"/>
    </xf>
    <xf numFmtId="0" fontId="9" fillId="0" borderId="0" xfId="0" applyFont="1" applyAlignment="1">
      <alignment horizontal="left" vertical="center"/>
    </xf>
    <xf numFmtId="0" fontId="68" fillId="0" borderId="0" xfId="0" applyFont="1" applyAlignment="1">
      <alignment horizontal="left" vertical="center"/>
    </xf>
    <xf numFmtId="0" fontId="60" fillId="0" borderId="0" xfId="0" applyFont="1" applyAlignment="1">
      <alignment horizontal="left" vertical="center"/>
    </xf>
    <xf numFmtId="0" fontId="60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68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left" vertical="center" indent="1"/>
    </xf>
    <xf numFmtId="0" fontId="61" fillId="0" borderId="0" xfId="0" applyFont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4" fillId="0" borderId="7" xfId="0" applyFont="1" applyBorder="1">
      <alignment vertical="center"/>
    </xf>
    <xf numFmtId="0" fontId="61" fillId="0" borderId="12" xfId="0" applyFont="1" applyBorder="1">
      <alignment vertical="center"/>
    </xf>
    <xf numFmtId="0" fontId="61" fillId="0" borderId="28" xfId="0" applyFont="1" applyBorder="1">
      <alignment vertical="center"/>
    </xf>
    <xf numFmtId="0" fontId="11" fillId="0" borderId="4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14" fontId="14" fillId="0" borderId="7" xfId="0" applyNumberFormat="1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61" fillId="0" borderId="12" xfId="0" applyFont="1" applyBorder="1" applyAlignment="1">
      <alignment horizontal="center" vertical="center"/>
    </xf>
    <xf numFmtId="0" fontId="61" fillId="0" borderId="13" xfId="0" applyFont="1" applyBorder="1" applyAlignment="1">
      <alignment horizontal="center" vertical="center"/>
    </xf>
    <xf numFmtId="0" fontId="14" fillId="0" borderId="7" xfId="0" applyFont="1" applyBorder="1" applyAlignment="1">
      <alignment horizontal="left" vertical="center"/>
    </xf>
    <xf numFmtId="0" fontId="14" fillId="0" borderId="12" xfId="0" applyFont="1" applyBorder="1" applyAlignment="1">
      <alignment horizontal="left" vertical="center"/>
    </xf>
    <xf numFmtId="0" fontId="14" fillId="0" borderId="28" xfId="0" applyFont="1" applyBorder="1" applyAlignment="1">
      <alignment horizontal="left" vertical="center"/>
    </xf>
    <xf numFmtId="0" fontId="11" fillId="0" borderId="31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64" fillId="2" borderId="4" xfId="0" applyFont="1" applyFill="1" applyBorder="1" applyAlignment="1">
      <alignment horizontal="center" vertical="center"/>
    </xf>
    <xf numFmtId="0" fontId="64" fillId="2" borderId="9" xfId="0" applyFont="1" applyFill="1" applyBorder="1" applyAlignment="1">
      <alignment horizontal="center" vertical="center"/>
    </xf>
    <xf numFmtId="14" fontId="8" fillId="4" borderId="4" xfId="0" applyNumberFormat="1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5" fillId="5" borderId="0" xfId="0" applyFont="1" applyFill="1" applyAlignment="1">
      <alignment horizontal="center" vertical="center"/>
    </xf>
    <xf numFmtId="0" fontId="23" fillId="5" borderId="7" xfId="0" applyFont="1" applyFill="1" applyBorder="1" applyAlignment="1">
      <alignment horizontal="center" vertical="center"/>
    </xf>
    <xf numFmtId="0" fontId="23" fillId="5" borderId="12" xfId="0" applyFont="1" applyFill="1" applyBorder="1" applyAlignment="1">
      <alignment horizontal="center" vertical="center"/>
    </xf>
    <xf numFmtId="0" fontId="23" fillId="5" borderId="28" xfId="0" applyFont="1" applyFill="1" applyBorder="1" applyAlignment="1">
      <alignment horizontal="center" vertical="center"/>
    </xf>
    <xf numFmtId="0" fontId="23" fillId="5" borderId="14" xfId="0" applyFont="1" applyFill="1" applyBorder="1" applyAlignment="1">
      <alignment horizontal="center" vertical="center"/>
    </xf>
    <xf numFmtId="0" fontId="23" fillId="5" borderId="2" xfId="0" applyFont="1" applyFill="1" applyBorder="1" applyAlignment="1">
      <alignment horizontal="center" vertical="center"/>
    </xf>
    <xf numFmtId="0" fontId="23" fillId="5" borderId="58" xfId="0" applyFont="1" applyFill="1" applyBorder="1" applyAlignment="1">
      <alignment horizontal="center" vertical="center"/>
    </xf>
    <xf numFmtId="0" fontId="23" fillId="5" borderId="17" xfId="0" applyFont="1" applyFill="1" applyBorder="1" applyAlignment="1">
      <alignment horizontal="center" vertical="center"/>
    </xf>
    <xf numFmtId="0" fontId="23" fillId="5" borderId="0" xfId="0" applyFont="1" applyFill="1" applyAlignment="1">
      <alignment horizontal="center" vertical="center"/>
    </xf>
    <xf numFmtId="0" fontId="23" fillId="5" borderId="44" xfId="0" applyFont="1" applyFill="1" applyBorder="1" applyAlignment="1">
      <alignment horizontal="center" vertical="center"/>
    </xf>
    <xf numFmtId="0" fontId="21" fillId="5" borderId="50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center" vertical="center"/>
    </xf>
    <xf numFmtId="0" fontId="21" fillId="5" borderId="12" xfId="0" applyFont="1" applyFill="1" applyBorder="1" applyAlignment="1">
      <alignment horizontal="center" vertical="center"/>
    </xf>
    <xf numFmtId="0" fontId="21" fillId="5" borderId="13" xfId="0" applyFont="1" applyFill="1" applyBorder="1" applyAlignment="1">
      <alignment horizontal="center" vertical="center"/>
    </xf>
    <xf numFmtId="0" fontId="21" fillId="5" borderId="14" xfId="0" applyFont="1" applyFill="1" applyBorder="1" applyAlignment="1">
      <alignment horizontal="center" vertical="center"/>
    </xf>
    <xf numFmtId="0" fontId="21" fillId="5" borderId="2" xfId="0" applyFont="1" applyFill="1" applyBorder="1" applyAlignment="1">
      <alignment horizontal="center" vertical="center"/>
    </xf>
    <xf numFmtId="0" fontId="21" fillId="5" borderId="16" xfId="0" applyFont="1" applyFill="1" applyBorder="1" applyAlignment="1">
      <alignment horizontal="center" vertical="center"/>
    </xf>
    <xf numFmtId="0" fontId="21" fillId="5" borderId="17" xfId="0" applyFont="1" applyFill="1" applyBorder="1" applyAlignment="1">
      <alignment horizontal="center" vertical="center"/>
    </xf>
    <xf numFmtId="0" fontId="21" fillId="5" borderId="0" xfId="0" applyFont="1" applyFill="1" applyAlignment="1">
      <alignment horizontal="center" vertical="center"/>
    </xf>
    <xf numFmtId="0" fontId="21" fillId="5" borderId="40" xfId="0" applyFont="1" applyFill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3" fillId="0" borderId="28" xfId="0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44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3" fillId="0" borderId="58" xfId="0" applyFont="1" applyBorder="1" applyAlignment="1">
      <alignment horizontal="center" vertical="center"/>
    </xf>
    <xf numFmtId="0" fontId="21" fillId="5" borderId="1" xfId="0" applyFont="1" applyFill="1" applyBorder="1" applyAlignment="1">
      <alignment horizontal="distributed" vertical="center" indent="1"/>
    </xf>
    <xf numFmtId="0" fontId="21" fillId="0" borderId="4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50" xfId="0" applyFont="1" applyBorder="1" applyAlignment="1">
      <alignment horizontal="center" vertical="center"/>
    </xf>
    <xf numFmtId="0" fontId="18" fillId="5" borderId="38" xfId="0" applyFont="1" applyFill="1" applyBorder="1" applyAlignment="1">
      <alignment horizontal="distributed" vertical="center" indent="1"/>
    </xf>
    <xf numFmtId="0" fontId="18" fillId="5" borderId="1" xfId="0" applyFont="1" applyFill="1" applyBorder="1" applyAlignment="1">
      <alignment horizontal="distributed" vertical="center" indent="1"/>
    </xf>
    <xf numFmtId="0" fontId="21" fillId="0" borderId="7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40" xfId="0" applyFont="1" applyBorder="1" applyAlignment="1">
      <alignment horizontal="center" vertical="center"/>
    </xf>
    <xf numFmtId="0" fontId="21" fillId="0" borderId="14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0" fontId="21" fillId="5" borderId="4" xfId="0" applyFont="1" applyFill="1" applyBorder="1" applyAlignment="1">
      <alignment horizontal="center" vertical="center"/>
    </xf>
    <xf numFmtId="0" fontId="21" fillId="5" borderId="6" xfId="0" applyFont="1" applyFill="1" applyBorder="1" applyAlignment="1">
      <alignment horizontal="center" vertical="center"/>
    </xf>
    <xf numFmtId="0" fontId="21" fillId="5" borderId="9" xfId="0" applyFont="1" applyFill="1" applyBorder="1" applyAlignment="1">
      <alignment horizontal="center" vertical="center"/>
    </xf>
    <xf numFmtId="0" fontId="18" fillId="5" borderId="27" xfId="0" applyFont="1" applyFill="1" applyBorder="1" applyAlignment="1">
      <alignment horizontal="distributed" vertical="center" indent="1"/>
    </xf>
    <xf numFmtId="0" fontId="18" fillId="5" borderId="12" xfId="0" applyFont="1" applyFill="1" applyBorder="1" applyAlignment="1">
      <alignment horizontal="distributed" vertical="center" indent="1"/>
    </xf>
    <xf numFmtId="0" fontId="18" fillId="5" borderId="13" xfId="0" applyFont="1" applyFill="1" applyBorder="1" applyAlignment="1">
      <alignment horizontal="distributed" vertical="center" indent="1"/>
    </xf>
    <xf numFmtId="0" fontId="18" fillId="5" borderId="39" xfId="0" applyFont="1" applyFill="1" applyBorder="1" applyAlignment="1">
      <alignment horizontal="distributed" vertical="center" indent="1"/>
    </xf>
    <xf numFmtId="0" fontId="18" fillId="5" borderId="0" xfId="0" applyFont="1" applyFill="1" applyAlignment="1">
      <alignment horizontal="distributed" vertical="center" indent="1"/>
    </xf>
    <xf numFmtId="0" fontId="18" fillId="5" borderId="40" xfId="0" applyFont="1" applyFill="1" applyBorder="1" applyAlignment="1">
      <alignment horizontal="distributed" vertical="center" indent="1"/>
    </xf>
    <xf numFmtId="0" fontId="18" fillId="5" borderId="62" xfId="0" applyFont="1" applyFill="1" applyBorder="1" applyAlignment="1">
      <alignment horizontal="distributed" vertical="center" indent="1"/>
    </xf>
    <xf numFmtId="0" fontId="18" fillId="5" borderId="2" xfId="0" applyFont="1" applyFill="1" applyBorder="1" applyAlignment="1">
      <alignment horizontal="distributed" vertical="center" indent="1"/>
    </xf>
    <xf numFmtId="0" fontId="18" fillId="5" borderId="16" xfId="0" applyFont="1" applyFill="1" applyBorder="1" applyAlignment="1">
      <alignment horizontal="distributed" vertical="center" indent="1"/>
    </xf>
    <xf numFmtId="0" fontId="21" fillId="5" borderId="4" xfId="0" applyFont="1" applyFill="1" applyBorder="1" applyAlignment="1">
      <alignment horizontal="distributed" vertical="center" indent="1"/>
    </xf>
    <xf numFmtId="0" fontId="21" fillId="5" borderId="6" xfId="0" applyFont="1" applyFill="1" applyBorder="1" applyAlignment="1">
      <alignment horizontal="distributed" vertical="center" indent="1"/>
    </xf>
    <xf numFmtId="0" fontId="21" fillId="5" borderId="9" xfId="0" applyFont="1" applyFill="1" applyBorder="1" applyAlignment="1">
      <alignment horizontal="distributed" vertical="center" indent="1"/>
    </xf>
    <xf numFmtId="0" fontId="18" fillId="5" borderId="27" xfId="0" applyFont="1" applyFill="1" applyBorder="1" applyAlignment="1">
      <alignment horizontal="distributed" vertical="center" wrapText="1" indent="1"/>
    </xf>
    <xf numFmtId="0" fontId="18" fillId="5" borderId="12" xfId="0" applyFont="1" applyFill="1" applyBorder="1" applyAlignment="1">
      <alignment horizontal="distributed" vertical="center" wrapText="1" indent="1"/>
    </xf>
    <xf numFmtId="0" fontId="18" fillId="5" borderId="13" xfId="0" applyFont="1" applyFill="1" applyBorder="1" applyAlignment="1">
      <alignment horizontal="distributed" vertical="center" wrapText="1" indent="1"/>
    </xf>
    <xf numFmtId="0" fontId="21" fillId="5" borderId="59" xfId="0" applyFont="1" applyFill="1" applyBorder="1" applyAlignment="1">
      <alignment horizontal="center" vertical="center"/>
    </xf>
    <xf numFmtId="0" fontId="21" fillId="5" borderId="60" xfId="0" applyFont="1" applyFill="1" applyBorder="1" applyAlignment="1">
      <alignment horizontal="center" vertical="center"/>
    </xf>
    <xf numFmtId="0" fontId="21" fillId="5" borderId="61" xfId="0" applyFont="1" applyFill="1" applyBorder="1" applyAlignment="1">
      <alignment horizontal="center" vertical="center"/>
    </xf>
    <xf numFmtId="0" fontId="21" fillId="5" borderId="48" xfId="0" applyFont="1" applyFill="1" applyBorder="1" applyAlignment="1">
      <alignment horizontal="left" vertical="center"/>
    </xf>
    <xf numFmtId="0" fontId="32" fillId="2" borderId="18" xfId="0" applyFont="1" applyFill="1" applyBorder="1" applyAlignment="1">
      <alignment horizontal="center" vertical="center"/>
    </xf>
    <xf numFmtId="0" fontId="32" fillId="2" borderId="43" xfId="0" applyFont="1" applyFill="1" applyBorder="1" applyAlignment="1">
      <alignment horizontal="center" vertical="center"/>
    </xf>
    <xf numFmtId="0" fontId="23" fillId="5" borderId="11" xfId="0" applyFont="1" applyFill="1" applyBorder="1" applyAlignment="1">
      <alignment horizontal="center" vertical="center"/>
    </xf>
    <xf numFmtId="0" fontId="23" fillId="5" borderId="37" xfId="0" applyFont="1" applyFill="1" applyBorder="1" applyAlignment="1">
      <alignment horizontal="center" vertical="center"/>
    </xf>
    <xf numFmtId="0" fontId="21" fillId="2" borderId="41" xfId="0" applyFont="1" applyFill="1" applyBorder="1" applyAlignment="1">
      <alignment horizontal="center" vertical="center"/>
    </xf>
    <xf numFmtId="0" fontId="21" fillId="2" borderId="6" xfId="0" applyFont="1" applyFill="1" applyBorder="1" applyAlignment="1">
      <alignment horizontal="center" vertical="center"/>
    </xf>
    <xf numFmtId="0" fontId="21" fillId="2" borderId="9" xfId="0" applyFont="1" applyFill="1" applyBorder="1" applyAlignment="1">
      <alignment horizontal="center" vertical="center"/>
    </xf>
    <xf numFmtId="0" fontId="32" fillId="2" borderId="4" xfId="0" applyFont="1" applyFill="1" applyBorder="1" applyAlignment="1">
      <alignment horizontal="center" vertical="center"/>
    </xf>
    <xf numFmtId="0" fontId="32" fillId="2" borderId="6" xfId="0" applyFont="1" applyFill="1" applyBorder="1" applyAlignment="1">
      <alignment horizontal="center" vertical="center"/>
    </xf>
    <xf numFmtId="0" fontId="32" fillId="2" borderId="9" xfId="0" applyFont="1" applyFill="1" applyBorder="1" applyAlignment="1">
      <alignment horizontal="center" vertical="center"/>
    </xf>
    <xf numFmtId="0" fontId="32" fillId="2" borderId="42" xfId="0" applyFont="1" applyFill="1" applyBorder="1" applyAlignment="1">
      <alignment horizontal="center" vertical="center"/>
    </xf>
    <xf numFmtId="0" fontId="21" fillId="5" borderId="27" xfId="0" applyFont="1" applyFill="1" applyBorder="1" applyAlignment="1">
      <alignment horizontal="distributed" vertical="center" wrapText="1" indent="1"/>
    </xf>
    <xf numFmtId="0" fontId="21" fillId="5" borderId="12" xfId="0" applyFont="1" applyFill="1" applyBorder="1" applyAlignment="1">
      <alignment horizontal="distributed" vertical="center" indent="1"/>
    </xf>
    <xf numFmtId="0" fontId="21" fillId="5" borderId="13" xfId="0" applyFont="1" applyFill="1" applyBorder="1" applyAlignment="1">
      <alignment horizontal="distributed" vertical="center" indent="1"/>
    </xf>
    <xf numFmtId="0" fontId="21" fillId="5" borderId="41" xfId="0" applyFont="1" applyFill="1" applyBorder="1" applyAlignment="1">
      <alignment horizontal="center" vertical="center"/>
    </xf>
    <xf numFmtId="0" fontId="23" fillId="5" borderId="59" xfId="0" applyFont="1" applyFill="1" applyBorder="1" applyAlignment="1">
      <alignment horizontal="right" vertical="center"/>
    </xf>
    <xf numFmtId="0" fontId="23" fillId="5" borderId="60" xfId="0" applyFont="1" applyFill="1" applyBorder="1" applyAlignment="1">
      <alignment horizontal="right" vertical="center"/>
    </xf>
    <xf numFmtId="0" fontId="23" fillId="5" borderId="61" xfId="0" applyFont="1" applyFill="1" applyBorder="1" applyAlignment="1">
      <alignment horizontal="right" vertical="center"/>
    </xf>
    <xf numFmtId="0" fontId="23" fillId="5" borderId="59" xfId="0" applyFont="1" applyFill="1" applyBorder="1" applyAlignment="1">
      <alignment horizontal="center" vertical="center"/>
    </xf>
    <xf numFmtId="0" fontId="23" fillId="5" borderId="60" xfId="0" applyFont="1" applyFill="1" applyBorder="1" applyAlignment="1">
      <alignment horizontal="center" vertical="center"/>
    </xf>
    <xf numFmtId="0" fontId="23" fillId="5" borderId="61" xfId="0" applyFont="1" applyFill="1" applyBorder="1" applyAlignment="1">
      <alignment horizontal="center" vertical="center"/>
    </xf>
    <xf numFmtId="0" fontId="23" fillId="5" borderId="4" xfId="0" applyFont="1" applyFill="1" applyBorder="1" applyAlignment="1">
      <alignment horizontal="center" vertical="center"/>
    </xf>
    <xf numFmtId="0" fontId="23" fillId="5" borderId="6" xfId="0" applyFont="1" applyFill="1" applyBorder="1" applyAlignment="1">
      <alignment horizontal="center" vertical="center"/>
    </xf>
    <xf numFmtId="0" fontId="23" fillId="5" borderId="42" xfId="0" applyFont="1" applyFill="1" applyBorder="1" applyAlignment="1">
      <alignment horizontal="center" vertical="center"/>
    </xf>
    <xf numFmtId="0" fontId="21" fillId="5" borderId="67" xfId="0" applyFont="1" applyFill="1" applyBorder="1" applyAlignment="1">
      <alignment horizontal="distributed" vertical="center" indent="1"/>
    </xf>
    <xf numFmtId="0" fontId="21" fillId="5" borderId="52" xfId="0" applyFont="1" applyFill="1" applyBorder="1" applyAlignment="1">
      <alignment horizontal="distributed" vertical="center" indent="1"/>
    </xf>
    <xf numFmtId="0" fontId="21" fillId="5" borderId="53" xfId="0" applyFont="1" applyFill="1" applyBorder="1" applyAlignment="1">
      <alignment horizontal="distributed" vertical="center" indent="1"/>
    </xf>
    <xf numFmtId="0" fontId="21" fillId="5" borderId="39" xfId="0" applyFont="1" applyFill="1" applyBorder="1" applyAlignment="1">
      <alignment horizontal="distributed" vertical="center" indent="1"/>
    </xf>
    <xf numFmtId="0" fontId="21" fillId="5" borderId="0" xfId="0" applyFont="1" applyFill="1" applyAlignment="1">
      <alignment horizontal="distributed" vertical="center" indent="1"/>
    </xf>
    <xf numFmtId="0" fontId="21" fillId="5" borderId="40" xfId="0" applyFont="1" applyFill="1" applyBorder="1" applyAlignment="1">
      <alignment horizontal="distributed" vertical="center" indent="1"/>
    </xf>
    <xf numFmtId="0" fontId="21" fillId="5" borderId="62" xfId="0" applyFont="1" applyFill="1" applyBorder="1" applyAlignment="1">
      <alignment horizontal="distributed" vertical="center" indent="1"/>
    </xf>
    <xf numFmtId="0" fontId="21" fillId="5" borderId="2" xfId="0" applyFont="1" applyFill="1" applyBorder="1" applyAlignment="1">
      <alignment horizontal="distributed" vertical="center" indent="1"/>
    </xf>
    <xf numFmtId="0" fontId="21" fillId="5" borderId="16" xfId="0" applyFont="1" applyFill="1" applyBorder="1" applyAlignment="1">
      <alignment horizontal="distributed" vertical="center" indent="1"/>
    </xf>
    <xf numFmtId="0" fontId="21" fillId="5" borderId="0" xfId="0" applyFont="1" applyFill="1" applyAlignment="1">
      <alignment horizontal="right" vertical="center"/>
    </xf>
    <xf numFmtId="0" fontId="21" fillId="5" borderId="4" xfId="0" applyFont="1" applyFill="1" applyBorder="1" applyAlignment="1" applyProtection="1">
      <alignment horizontal="center" vertical="center"/>
      <protection locked="0"/>
    </xf>
    <xf numFmtId="0" fontId="21" fillId="5" borderId="6" xfId="0" applyFont="1" applyFill="1" applyBorder="1" applyAlignment="1" applyProtection="1">
      <alignment horizontal="center" vertical="center"/>
      <protection locked="0"/>
    </xf>
    <xf numFmtId="0" fontId="21" fillId="5" borderId="9" xfId="0" applyFont="1" applyFill="1" applyBorder="1" applyAlignment="1" applyProtection="1">
      <alignment horizontal="center" vertical="center"/>
      <protection locked="0"/>
    </xf>
    <xf numFmtId="0" fontId="21" fillId="2" borderId="54" xfId="0" applyFont="1" applyFill="1" applyBorder="1" applyAlignment="1">
      <alignment horizontal="center" vertical="center"/>
    </xf>
    <xf numFmtId="0" fontId="21" fillId="2" borderId="55" xfId="0" applyFont="1" applyFill="1" applyBorder="1" applyAlignment="1">
      <alignment horizontal="center" vertical="center"/>
    </xf>
    <xf numFmtId="0" fontId="21" fillId="2" borderId="56" xfId="0" applyFont="1" applyFill="1" applyBorder="1" applyAlignment="1">
      <alignment horizontal="center" vertical="center"/>
    </xf>
    <xf numFmtId="0" fontId="23" fillId="5" borderId="51" xfId="0" applyFont="1" applyFill="1" applyBorder="1" applyAlignment="1">
      <alignment horizontal="center" vertical="center"/>
    </xf>
    <xf numFmtId="0" fontId="23" fillId="5" borderId="52" xfId="0" applyFont="1" applyFill="1" applyBorder="1" applyAlignment="1">
      <alignment horizontal="center" vertical="center"/>
    </xf>
    <xf numFmtId="0" fontId="23" fillId="5" borderId="57" xfId="0" applyFont="1" applyFill="1" applyBorder="1" applyAlignment="1">
      <alignment horizontal="center" vertical="center"/>
    </xf>
    <xf numFmtId="0" fontId="21" fillId="5" borderId="71" xfId="0" applyFont="1" applyFill="1" applyBorder="1" applyAlignment="1">
      <alignment horizontal="center" vertical="center"/>
    </xf>
    <xf numFmtId="0" fontId="21" fillId="5" borderId="72" xfId="0" applyFont="1" applyFill="1" applyBorder="1" applyAlignment="1">
      <alignment horizontal="center" vertical="center"/>
    </xf>
    <xf numFmtId="0" fontId="21" fillId="5" borderId="73" xfId="0" applyFont="1" applyFill="1" applyBorder="1" applyAlignment="1">
      <alignment horizontal="center" vertical="center"/>
    </xf>
    <xf numFmtId="0" fontId="21" fillId="5" borderId="74" xfId="0" applyFont="1" applyFill="1" applyBorder="1" applyAlignment="1">
      <alignment horizontal="center" vertical="center"/>
    </xf>
    <xf numFmtId="0" fontId="21" fillId="5" borderId="63" xfId="0" applyFont="1" applyFill="1" applyBorder="1" applyAlignment="1">
      <alignment horizontal="center" vertical="center"/>
    </xf>
    <xf numFmtId="0" fontId="21" fillId="5" borderId="75" xfId="0" applyFont="1" applyFill="1" applyBorder="1" applyAlignment="1">
      <alignment horizontal="center" vertical="center"/>
    </xf>
    <xf numFmtId="0" fontId="21" fillId="5" borderId="76" xfId="0" applyFont="1" applyFill="1" applyBorder="1" applyAlignment="1">
      <alignment horizontal="center" vertical="center"/>
    </xf>
    <xf numFmtId="0" fontId="21" fillId="5" borderId="77" xfId="0" applyFont="1" applyFill="1" applyBorder="1" applyAlignment="1">
      <alignment horizontal="center" vertical="center"/>
    </xf>
    <xf numFmtId="0" fontId="21" fillId="5" borderId="78" xfId="0" applyFont="1" applyFill="1" applyBorder="1" applyAlignment="1">
      <alignment horizontal="center" vertical="center"/>
    </xf>
    <xf numFmtId="0" fontId="22" fillId="5" borderId="0" xfId="0" applyFont="1" applyFill="1" applyAlignment="1">
      <alignment horizontal="center" vertical="center"/>
    </xf>
    <xf numFmtId="0" fontId="21" fillId="2" borderId="34" xfId="0" applyFont="1" applyFill="1" applyBorder="1" applyAlignment="1">
      <alignment horizontal="center" vertical="center"/>
    </xf>
    <xf numFmtId="0" fontId="21" fillId="2" borderId="35" xfId="0" applyFont="1" applyFill="1" applyBorder="1" applyAlignment="1">
      <alignment horizontal="center" vertical="center"/>
    </xf>
    <xf numFmtId="0" fontId="21" fillId="5" borderId="64" xfId="0" applyFont="1" applyFill="1" applyBorder="1" applyAlignment="1">
      <alignment horizontal="center" vertical="center"/>
    </xf>
    <xf numFmtId="0" fontId="21" fillId="5" borderId="65" xfId="0" applyFont="1" applyFill="1" applyBorder="1" applyAlignment="1">
      <alignment horizontal="center" vertical="center"/>
    </xf>
    <xf numFmtId="0" fontId="21" fillId="5" borderId="66" xfId="0" applyFont="1" applyFill="1" applyBorder="1" applyAlignment="1">
      <alignment horizontal="center" vertical="center"/>
    </xf>
    <xf numFmtId="0" fontId="21" fillId="2" borderId="36" xfId="0" applyFont="1" applyFill="1" applyBorder="1" applyAlignment="1">
      <alignment horizontal="center" vertical="center"/>
    </xf>
    <xf numFmtId="0" fontId="21" fillId="5" borderId="68" xfId="0" applyFont="1" applyFill="1" applyBorder="1" applyAlignment="1">
      <alignment horizontal="distributed" vertical="center" indent="1"/>
    </xf>
    <xf numFmtId="0" fontId="21" fillId="5" borderId="69" xfId="0" applyFont="1" applyFill="1" applyBorder="1" applyAlignment="1">
      <alignment horizontal="distributed" vertical="center" indent="1"/>
    </xf>
    <xf numFmtId="0" fontId="21" fillId="5" borderId="70" xfId="0" applyFont="1" applyFill="1" applyBorder="1" applyAlignment="1">
      <alignment horizontal="distributed" vertical="center" indent="1"/>
    </xf>
    <xf numFmtId="0" fontId="21" fillId="5" borderId="68" xfId="0" applyFont="1" applyFill="1" applyBorder="1" applyAlignment="1" applyProtection="1">
      <alignment horizontal="center" vertical="center"/>
      <protection locked="0"/>
    </xf>
    <xf numFmtId="0" fontId="21" fillId="5" borderId="69" xfId="0" applyFont="1" applyFill="1" applyBorder="1" applyAlignment="1" applyProtection="1">
      <alignment horizontal="center" vertical="center"/>
      <protection locked="0"/>
    </xf>
    <xf numFmtId="0" fontId="21" fillId="5" borderId="70" xfId="0" applyFont="1" applyFill="1" applyBorder="1" applyAlignment="1" applyProtection="1">
      <alignment horizontal="center" vertical="center"/>
      <protection locked="0"/>
    </xf>
    <xf numFmtId="0" fontId="21" fillId="5" borderId="1" xfId="0" applyFont="1" applyFill="1" applyBorder="1" applyAlignment="1">
      <alignment horizontal="center" vertical="center"/>
    </xf>
    <xf numFmtId="0" fontId="21" fillId="5" borderId="51" xfId="0" applyFont="1" applyFill="1" applyBorder="1" applyAlignment="1" applyProtection="1">
      <alignment horizontal="center" vertical="center"/>
      <protection locked="0"/>
    </xf>
    <xf numFmtId="0" fontId="21" fillId="5" borderId="52" xfId="0" applyFont="1" applyFill="1" applyBorder="1" applyAlignment="1" applyProtection="1">
      <alignment horizontal="center" vertical="center"/>
      <protection locked="0"/>
    </xf>
    <xf numFmtId="0" fontId="21" fillId="5" borderId="53" xfId="0" applyFont="1" applyFill="1" applyBorder="1" applyAlignment="1" applyProtection="1">
      <alignment horizontal="center" vertical="center"/>
      <protection locked="0"/>
    </xf>
    <xf numFmtId="0" fontId="21" fillId="5" borderId="17" xfId="0" applyFont="1" applyFill="1" applyBorder="1" applyAlignment="1" applyProtection="1">
      <alignment horizontal="center" vertical="center"/>
      <protection locked="0"/>
    </xf>
    <xf numFmtId="0" fontId="21" fillId="5" borderId="0" xfId="0" applyFont="1" applyFill="1" applyAlignment="1" applyProtection="1">
      <alignment horizontal="center" vertical="center"/>
      <protection locked="0"/>
    </xf>
    <xf numFmtId="0" fontId="21" fillId="5" borderId="40" xfId="0" applyFont="1" applyFill="1" applyBorder="1" applyAlignment="1" applyProtection="1">
      <alignment horizontal="center" vertical="center"/>
      <protection locked="0"/>
    </xf>
    <xf numFmtId="0" fontId="21" fillId="5" borderId="14" xfId="0" applyFont="1" applyFill="1" applyBorder="1" applyAlignment="1" applyProtection="1">
      <alignment horizontal="center" vertical="center"/>
      <protection locked="0"/>
    </xf>
    <xf numFmtId="0" fontId="21" fillId="5" borderId="2" xfId="0" applyFont="1" applyFill="1" applyBorder="1" applyAlignment="1" applyProtection="1">
      <alignment horizontal="center" vertical="center"/>
      <protection locked="0"/>
    </xf>
    <xf numFmtId="0" fontId="21" fillId="5" borderId="16" xfId="0" applyFont="1" applyFill="1" applyBorder="1" applyAlignment="1" applyProtection="1">
      <alignment horizontal="center" vertical="center"/>
      <protection locked="0"/>
    </xf>
    <xf numFmtId="0" fontId="18" fillId="5" borderId="38" xfId="0" applyFont="1" applyFill="1" applyBorder="1" applyAlignment="1">
      <alignment horizontal="distributed" vertical="center" wrapText="1" indent="1"/>
    </xf>
    <xf numFmtId="0" fontId="18" fillId="5" borderId="39" xfId="0" applyFont="1" applyFill="1" applyBorder="1" applyAlignment="1">
      <alignment horizontal="distributed" vertical="center" wrapText="1" indent="1"/>
    </xf>
    <xf numFmtId="0" fontId="18" fillId="5" borderId="0" xfId="0" applyFont="1" applyFill="1" applyAlignment="1">
      <alignment horizontal="distributed" vertical="center" wrapText="1" indent="1"/>
    </xf>
    <xf numFmtId="0" fontId="18" fillId="5" borderId="40" xfId="0" applyFont="1" applyFill="1" applyBorder="1" applyAlignment="1">
      <alignment horizontal="distributed" vertical="center" wrapText="1" indent="1"/>
    </xf>
    <xf numFmtId="0" fontId="21" fillId="5" borderId="4" xfId="0" applyFont="1" applyFill="1" applyBorder="1" applyAlignment="1">
      <alignment horizontal="left" vertical="center" indent="1" shrinkToFit="1"/>
    </xf>
    <xf numFmtId="0" fontId="21" fillId="5" borderId="6" xfId="0" applyFont="1" applyFill="1" applyBorder="1" applyAlignment="1">
      <alignment horizontal="left" vertical="center" indent="1" shrinkToFit="1"/>
    </xf>
    <xf numFmtId="0" fontId="21" fillId="5" borderId="9" xfId="0" applyFont="1" applyFill="1" applyBorder="1" applyAlignment="1">
      <alignment horizontal="left" vertical="center" indent="1" shrinkToFit="1"/>
    </xf>
    <xf numFmtId="0" fontId="31" fillId="2" borderId="45" xfId="0" applyFont="1" applyFill="1" applyBorder="1" applyAlignment="1">
      <alignment horizontal="center" vertical="center"/>
    </xf>
    <xf numFmtId="0" fontId="31" fillId="2" borderId="47" xfId="0" applyFont="1" applyFill="1" applyBorder="1" applyAlignment="1">
      <alignment horizontal="center" vertical="center"/>
    </xf>
    <xf numFmtId="0" fontId="31" fillId="2" borderId="46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9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8" fillId="5" borderId="17" xfId="0" applyFont="1" applyFill="1" applyBorder="1" applyAlignment="1">
      <alignment horizontal="distributed" vertical="center" indent="1"/>
    </xf>
    <xf numFmtId="0" fontId="20" fillId="5" borderId="17" xfId="0" applyFont="1" applyFill="1" applyBorder="1" applyAlignment="1">
      <alignment horizontal="center" vertical="center"/>
    </xf>
    <xf numFmtId="0" fontId="20" fillId="5" borderId="0" xfId="0" applyFont="1" applyFill="1" applyAlignment="1">
      <alignment horizontal="center" vertical="center"/>
    </xf>
    <xf numFmtId="0" fontId="20" fillId="5" borderId="40" xfId="0" applyFont="1" applyFill="1" applyBorder="1" applyAlignment="1">
      <alignment horizontal="center" vertical="center"/>
    </xf>
    <xf numFmtId="3" fontId="20" fillId="5" borderId="4" xfId="0" applyNumberFormat="1" applyFont="1" applyFill="1" applyBorder="1" applyAlignment="1">
      <alignment horizontal="right" vertical="center"/>
    </xf>
    <xf numFmtId="3" fontId="20" fillId="5" borderId="6" xfId="0" applyNumberFormat="1" applyFont="1" applyFill="1" applyBorder="1" applyAlignment="1">
      <alignment horizontal="right" vertical="center"/>
    </xf>
    <xf numFmtId="0" fontId="36" fillId="5" borderId="1" xfId="0" applyFont="1" applyFill="1" applyBorder="1" applyAlignment="1">
      <alignment horizontal="center" vertical="center"/>
    </xf>
    <xf numFmtId="0" fontId="20" fillId="5" borderId="7" xfId="0" applyFont="1" applyFill="1" applyBorder="1" applyAlignment="1" applyProtection="1">
      <alignment horizontal="center" vertical="center" wrapText="1"/>
      <protection locked="0"/>
    </xf>
    <xf numFmtId="0" fontId="20" fillId="5" borderId="12" xfId="0" applyFont="1" applyFill="1" applyBorder="1" applyAlignment="1" applyProtection="1">
      <alignment horizontal="center" vertical="center" wrapText="1"/>
      <protection locked="0"/>
    </xf>
    <xf numFmtId="0" fontId="20" fillId="5" borderId="13" xfId="0" applyFont="1" applyFill="1" applyBorder="1" applyAlignment="1" applyProtection="1">
      <alignment horizontal="center" vertical="center" wrapText="1"/>
      <protection locked="0"/>
    </xf>
    <xf numFmtId="0" fontId="20" fillId="5" borderId="14" xfId="0" applyFont="1" applyFill="1" applyBorder="1" applyAlignment="1" applyProtection="1">
      <alignment horizontal="center" vertical="center" wrapText="1"/>
      <protection locked="0"/>
    </xf>
    <xf numFmtId="0" fontId="20" fillId="5" borderId="2" xfId="0" applyFont="1" applyFill="1" applyBorder="1" applyAlignment="1" applyProtection="1">
      <alignment horizontal="center" vertical="center" wrapText="1"/>
      <protection locked="0"/>
    </xf>
    <xf numFmtId="0" fontId="20" fillId="5" borderId="16" xfId="0" applyFont="1" applyFill="1" applyBorder="1" applyAlignment="1" applyProtection="1">
      <alignment horizontal="center" vertical="center" wrapText="1"/>
      <protection locked="0"/>
    </xf>
    <xf numFmtId="0" fontId="17" fillId="5" borderId="2" xfId="0" applyFont="1" applyFill="1" applyBorder="1" applyAlignment="1">
      <alignment horizontal="center" vertical="center"/>
    </xf>
    <xf numFmtId="0" fontId="18" fillId="5" borderId="4" xfId="0" applyFont="1" applyFill="1" applyBorder="1" applyAlignment="1">
      <alignment horizontal="distributed" vertical="center" indent="1"/>
    </xf>
    <xf numFmtId="0" fontId="18" fillId="5" borderId="6" xfId="0" applyFont="1" applyFill="1" applyBorder="1" applyAlignment="1">
      <alignment horizontal="distributed" vertical="center" indent="1"/>
    </xf>
    <xf numFmtId="0" fontId="18" fillId="5" borderId="9" xfId="0" applyFont="1" applyFill="1" applyBorder="1" applyAlignment="1">
      <alignment horizontal="distributed" vertical="center" indent="1"/>
    </xf>
    <xf numFmtId="0" fontId="20" fillId="5" borderId="4" xfId="0" applyFont="1" applyFill="1" applyBorder="1" applyAlignment="1">
      <alignment horizontal="center" vertical="center"/>
    </xf>
    <xf numFmtId="0" fontId="20" fillId="5" borderId="6" xfId="0" applyFont="1" applyFill="1" applyBorder="1" applyAlignment="1">
      <alignment horizontal="center" vertical="center"/>
    </xf>
    <xf numFmtId="0" fontId="20" fillId="5" borderId="9" xfId="0" applyFont="1" applyFill="1" applyBorder="1" applyAlignment="1">
      <alignment horizontal="center" vertical="center"/>
    </xf>
    <xf numFmtId="0" fontId="18" fillId="5" borderId="7" xfId="0" applyFont="1" applyFill="1" applyBorder="1" applyAlignment="1">
      <alignment horizontal="distributed" vertical="center" indent="1"/>
    </xf>
    <xf numFmtId="0" fontId="20" fillId="5" borderId="7" xfId="0" applyFont="1" applyFill="1" applyBorder="1" applyAlignment="1">
      <alignment horizontal="center" vertical="center"/>
    </xf>
    <xf numFmtId="0" fontId="20" fillId="5" borderId="12" xfId="0" applyFont="1" applyFill="1" applyBorder="1" applyAlignment="1">
      <alignment horizontal="center" vertical="center"/>
    </xf>
    <xf numFmtId="0" fontId="20" fillId="5" borderId="13" xfId="0" applyFont="1" applyFill="1" applyBorder="1" applyAlignment="1">
      <alignment horizontal="center" vertical="center"/>
    </xf>
    <xf numFmtId="0" fontId="18" fillId="5" borderId="14" xfId="0" applyFont="1" applyFill="1" applyBorder="1" applyAlignment="1">
      <alignment horizontal="distributed" vertical="center" indent="1"/>
    </xf>
    <xf numFmtId="0" fontId="20" fillId="5" borderId="14" xfId="0" applyFont="1" applyFill="1" applyBorder="1" applyAlignment="1">
      <alignment horizontal="center" vertical="center"/>
    </xf>
    <xf numFmtId="0" fontId="20" fillId="5" borderId="2" xfId="0" applyFont="1" applyFill="1" applyBorder="1" applyAlignment="1">
      <alignment horizontal="center" vertical="center"/>
    </xf>
    <xf numFmtId="0" fontId="20" fillId="5" borderId="16" xfId="0" applyFont="1" applyFill="1" applyBorder="1" applyAlignment="1">
      <alignment horizontal="center" vertical="center"/>
    </xf>
    <xf numFmtId="3" fontId="20" fillId="5" borderId="14" xfId="0" applyNumberFormat="1" applyFont="1" applyFill="1" applyBorder="1" applyAlignment="1">
      <alignment horizontal="right" vertical="center"/>
    </xf>
    <xf numFmtId="3" fontId="20" fillId="5" borderId="2" xfId="0" applyNumberFormat="1" applyFont="1" applyFill="1" applyBorder="1" applyAlignment="1">
      <alignment horizontal="right" vertical="center"/>
    </xf>
    <xf numFmtId="0" fontId="18" fillId="5" borderId="4" xfId="0" applyFont="1" applyFill="1" applyBorder="1" applyAlignment="1">
      <alignment horizontal="center" vertical="center"/>
    </xf>
    <xf numFmtId="0" fontId="18" fillId="5" borderId="6" xfId="0" applyFont="1" applyFill="1" applyBorder="1" applyAlignment="1">
      <alignment horizontal="center" vertical="center"/>
    </xf>
    <xf numFmtId="0" fontId="18" fillId="5" borderId="9" xfId="0" applyFont="1" applyFill="1" applyBorder="1" applyAlignment="1">
      <alignment horizontal="center" vertical="center"/>
    </xf>
    <xf numFmtId="0" fontId="18" fillId="5" borderId="0" xfId="0" applyFont="1" applyFill="1" applyAlignment="1">
      <alignment horizontal="left" vertical="center" wrapText="1"/>
    </xf>
    <xf numFmtId="0" fontId="21" fillId="5" borderId="0" xfId="0" applyFont="1" applyFill="1" applyAlignment="1">
      <alignment horizontal="left" vertical="center"/>
    </xf>
    <xf numFmtId="0" fontId="21" fillId="5" borderId="0" xfId="0" applyFont="1" applyFill="1">
      <alignment vertical="center"/>
    </xf>
    <xf numFmtId="0" fontId="40" fillId="0" borderId="0" xfId="0" applyFont="1" applyAlignment="1">
      <alignment horizontal="center" vertical="center"/>
    </xf>
    <xf numFmtId="0" fontId="18" fillId="0" borderId="0" xfId="0" applyFont="1" applyAlignment="1">
      <alignment horizontal="left" wrapText="1"/>
    </xf>
    <xf numFmtId="0" fontId="40" fillId="0" borderId="0" xfId="0" applyFont="1" applyAlignment="1">
      <alignment horizontal="left" vertical="center"/>
    </xf>
    <xf numFmtId="0" fontId="16" fillId="0" borderId="12" xfId="0" applyFont="1" applyBorder="1" applyAlignment="1">
      <alignment horizontal="left" vertical="center"/>
    </xf>
    <xf numFmtId="0" fontId="37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/>
    </xf>
    <xf numFmtId="177" fontId="16" fillId="0" borderId="12" xfId="0" applyNumberFormat="1" applyFont="1" applyBorder="1" applyAlignment="1">
      <alignment horizontal="left" vertical="center"/>
    </xf>
    <xf numFmtId="177" fontId="39" fillId="0" borderId="12" xfId="0" applyNumberFormat="1" applyFont="1" applyBorder="1" applyAlignment="1">
      <alignment horizontal="left" vertical="center"/>
    </xf>
    <xf numFmtId="0" fontId="17" fillId="0" borderId="12" xfId="0" applyFont="1" applyBorder="1" applyAlignment="1">
      <alignment horizontal="left" vertical="center"/>
    </xf>
    <xf numFmtId="0" fontId="43" fillId="0" borderId="0" xfId="0" applyFont="1" applyAlignment="1">
      <alignment horizontal="center" vertical="center"/>
    </xf>
    <xf numFmtId="0" fontId="44" fillId="0" borderId="0" xfId="0" applyFont="1" applyAlignment="1">
      <alignment horizontal="center" vertical="center"/>
    </xf>
    <xf numFmtId="178" fontId="21" fillId="0" borderId="2" xfId="0" applyNumberFormat="1" applyFont="1" applyBorder="1" applyAlignment="1">
      <alignment horizontal="right" vertical="center"/>
    </xf>
    <xf numFmtId="0" fontId="21" fillId="0" borderId="0" xfId="0" applyFont="1" applyAlignment="1">
      <alignment horizontal="left" vertical="center"/>
    </xf>
    <xf numFmtId="0" fontId="18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9" fillId="0" borderId="10" xfId="0" applyFont="1" applyBorder="1" applyAlignment="1">
      <alignment horizontal="center" vertical="center"/>
    </xf>
    <xf numFmtId="0" fontId="39" fillId="0" borderId="12" xfId="0" applyFont="1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52" fillId="0" borderId="0" xfId="0" applyFont="1" applyAlignment="1">
      <alignment horizontal="left" vertical="center"/>
    </xf>
    <xf numFmtId="0" fontId="52" fillId="0" borderId="12" xfId="0" applyFont="1" applyBorder="1" applyAlignment="1">
      <alignment horizontal="left" vertical="center"/>
    </xf>
    <xf numFmtId="0" fontId="21" fillId="0" borderId="0" xfId="0" applyFont="1" applyAlignment="1">
      <alignment horizontal="right" vertical="center" shrinkToFit="1"/>
    </xf>
    <xf numFmtId="0" fontId="18" fillId="0" borderId="4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20" fillId="0" borderId="0" xfId="0" applyFont="1" applyAlignment="1">
      <alignment horizontal="right" vertical="center"/>
    </xf>
    <xf numFmtId="0" fontId="36" fillId="0" borderId="0" xfId="0" applyFont="1" applyAlignment="1">
      <alignment horizontal="right" vertical="center"/>
    </xf>
    <xf numFmtId="0" fontId="18" fillId="2" borderId="7" xfId="0" applyFont="1" applyFill="1" applyBorder="1" applyAlignment="1">
      <alignment horizontal="center" vertical="center"/>
    </xf>
    <xf numFmtId="0" fontId="18" fillId="2" borderId="12" xfId="0" applyFont="1" applyFill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39" fillId="0" borderId="0" xfId="0" applyFont="1" applyAlignment="1">
      <alignment horizontal="left" vertical="center"/>
    </xf>
    <xf numFmtId="0" fontId="42" fillId="0" borderId="0" xfId="0" applyFont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178" fontId="21" fillId="0" borderId="2" xfId="0" applyNumberFormat="1" applyFont="1" applyBorder="1" applyAlignment="1">
      <alignment horizontal="left" vertical="center"/>
    </xf>
    <xf numFmtId="0" fontId="54" fillId="0" borderId="0" xfId="0" applyFont="1" applyAlignment="1">
      <alignment horizontal="left" vertical="center"/>
    </xf>
    <xf numFmtId="176" fontId="16" fillId="0" borderId="0" xfId="0" applyNumberFormat="1" applyFont="1" applyAlignment="1">
      <alignment horizontal="right" vertical="center"/>
    </xf>
    <xf numFmtId="0" fontId="58" fillId="0" borderId="12" xfId="0" applyFont="1" applyBorder="1" applyAlignment="1">
      <alignment horizontal="left" vertical="center"/>
    </xf>
    <xf numFmtId="0" fontId="57" fillId="0" borderId="0" xfId="0" applyFont="1" applyAlignment="1">
      <alignment horizontal="center" vertical="center"/>
    </xf>
    <xf numFmtId="0" fontId="21" fillId="2" borderId="4" xfId="0" applyFont="1" applyFill="1" applyBorder="1" applyAlignment="1">
      <alignment horizontal="center" vertical="center"/>
    </xf>
    <xf numFmtId="0" fontId="18" fillId="5" borderId="0" xfId="0" applyFont="1" applyFill="1" applyAlignment="1" applyProtection="1">
      <alignment horizontal="center" vertical="center"/>
      <protection locked="0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113"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numFmt numFmtId="179" formatCode="&quot;令和元年&quot;m&quot;月&quot;d&quot;日&quot;"/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 patternType="solid"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color theme="0"/>
      </font>
    </dxf>
    <dxf>
      <font>
        <b/>
        <i val="0"/>
        <color rgb="FFFF0000"/>
      </font>
      <fill>
        <patternFill>
          <bgColor rgb="FFFFCCCC"/>
        </patternFill>
      </fill>
    </dxf>
    <dxf>
      <font>
        <color theme="0"/>
      </font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0070C0"/>
      </font>
      <fill>
        <patternFill>
          <bgColor rgb="FFCCECFF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color theme="0"/>
      </font>
    </dxf>
    <dxf>
      <font>
        <color theme="0"/>
      </font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0070C0"/>
      </font>
      <fill>
        <patternFill>
          <bgColor rgb="FFCCECFF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 patternType="solid">
          <fgColor auto="1"/>
          <bgColor rgb="FFFFCCCC"/>
        </patternFill>
      </fill>
    </dxf>
    <dxf>
      <font>
        <b/>
        <i val="0"/>
        <color rgb="FFFF0000"/>
      </font>
      <fill>
        <patternFill patternType="solid">
          <fgColor rgb="FFFFCCCC"/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 patternType="solid">
          <fgColor auto="1"/>
          <bgColor rgb="FFFFCCCC"/>
        </patternFill>
      </fill>
    </dxf>
  </dxfs>
  <tableStyles count="0" defaultTableStyle="TableStyleMedium2" defaultPivotStyle="PivotStyleLight16"/>
  <colors>
    <mruColors>
      <color rgb="FFFFCCCC"/>
      <color rgb="FFFCE4D6"/>
      <color rgb="FFF4B084"/>
      <color rgb="FFFF7C80"/>
      <color rgb="FFCCECFF"/>
      <color rgb="FFFFFFFF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177248</xdr:colOff>
      <xdr:row>38</xdr:row>
      <xdr:rowOff>180974</xdr:rowOff>
    </xdr:from>
    <xdr:to>
      <xdr:col>24</xdr:col>
      <xdr:colOff>141218</xdr:colOff>
      <xdr:row>43</xdr:row>
      <xdr:rowOff>66261</xdr:rowOff>
    </xdr:to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/>
      </xdr:nvSpPr>
      <xdr:spPr>
        <a:xfrm>
          <a:off x="2910509" y="9672844"/>
          <a:ext cx="3790535" cy="1044852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050">
              <a:latin typeface="MS Gothic" panose="020B0609070205080204" pitchFamily="49" charset="-128"/>
              <a:ea typeface="MS Gothic" panose="020B0609070205080204" pitchFamily="49" charset="-128"/>
            </a:rPr>
            <a:t>【 </a:t>
          </a:r>
          <a:r>
            <a:rPr kumimoji="1" lang="ja-JP" altLang="en-US" sz="1050">
              <a:latin typeface="MS Gothic" panose="020B0609070205080204" pitchFamily="49" charset="-128"/>
              <a:ea typeface="MS Gothic" panose="020B0609070205080204" pitchFamily="49" charset="-128"/>
            </a:rPr>
            <a:t>提出・問い合わせ先 </a:t>
          </a:r>
          <a:r>
            <a:rPr kumimoji="1" lang="en-US" altLang="ja-JP" sz="1050">
              <a:latin typeface="MS Gothic" panose="020B0609070205080204" pitchFamily="49" charset="-128"/>
              <a:ea typeface="MS Gothic" panose="020B0609070205080204" pitchFamily="49" charset="-128"/>
            </a:rPr>
            <a:t>】</a:t>
          </a:r>
        </a:p>
        <a:p>
          <a:pPr algn="l"/>
          <a:r>
            <a:rPr kumimoji="1" lang="ja-JP" altLang="en-US" sz="1050">
              <a:latin typeface="MS Gothic" panose="020B0609070205080204" pitchFamily="49" charset="-128"/>
              <a:ea typeface="MS Gothic" panose="020B0609070205080204" pitchFamily="49" charset="-128"/>
            </a:rPr>
            <a:t>〒</a:t>
          </a:r>
          <a:r>
            <a:rPr kumimoji="1" lang="en-US" altLang="ja-JP" sz="1050">
              <a:latin typeface="MS Gothic" panose="020B0609070205080204" pitchFamily="49" charset="-128"/>
              <a:ea typeface="MS Gothic" panose="020B0609070205080204" pitchFamily="49" charset="-128"/>
            </a:rPr>
            <a:t>815-0852</a:t>
          </a:r>
          <a:r>
            <a:rPr kumimoji="1" lang="ja-JP" altLang="en-US" sz="1050">
              <a:latin typeface="MS Gothic" panose="020B0609070205080204" pitchFamily="49" charset="-128"/>
              <a:ea typeface="MS Gothic" panose="020B0609070205080204" pitchFamily="49" charset="-128"/>
            </a:rPr>
            <a:t>　福岡市博多区東平尾公園</a:t>
          </a:r>
          <a:r>
            <a:rPr kumimoji="1" lang="en-US" altLang="ja-JP" sz="1050">
              <a:latin typeface="MS Gothic" panose="020B0609070205080204" pitchFamily="49" charset="-128"/>
              <a:ea typeface="MS Gothic" panose="020B0609070205080204" pitchFamily="49" charset="-128"/>
            </a:rPr>
            <a:t>2-1-4</a:t>
          </a:r>
        </a:p>
        <a:p>
          <a:pPr algn="l"/>
          <a:r>
            <a:rPr kumimoji="1" lang="en-US" altLang="ja-JP" sz="1050">
              <a:latin typeface="MS Gothic" panose="020B0609070205080204" pitchFamily="49" charset="-128"/>
              <a:ea typeface="MS Gothic" panose="020B0609070205080204" pitchFamily="49" charset="-128"/>
            </a:rPr>
            <a:t>(</a:t>
          </a:r>
          <a:r>
            <a:rPr kumimoji="1" lang="ja-JP" altLang="en-US" sz="1050">
              <a:latin typeface="MS Gothic" panose="020B0609070205080204" pitchFamily="49" charset="-128"/>
              <a:ea typeface="MS Gothic" panose="020B0609070205080204" pitchFamily="49" charset="-128"/>
            </a:rPr>
            <a:t>公財</a:t>
          </a:r>
          <a:r>
            <a:rPr kumimoji="1" lang="en-US" altLang="ja-JP" sz="1050">
              <a:latin typeface="MS Gothic" panose="020B0609070205080204" pitchFamily="49" charset="-128"/>
              <a:ea typeface="MS Gothic" panose="020B0609070205080204" pitchFamily="49" charset="-128"/>
            </a:rPr>
            <a:t>)</a:t>
          </a:r>
          <a:r>
            <a:rPr kumimoji="1" lang="ja-JP" altLang="en-US" sz="1050">
              <a:latin typeface="MS Gothic" panose="020B0609070205080204" pitchFamily="49" charset="-128"/>
              <a:ea typeface="MS Gothic" panose="020B0609070205080204" pitchFamily="49" charset="-128"/>
            </a:rPr>
            <a:t>福岡県スポーツ協会　　担当：蓮尾・緒方　　　　　</a:t>
          </a:r>
          <a:endParaRPr kumimoji="1" lang="en-US" altLang="ja-JP" sz="105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pPr algn="l"/>
          <a:r>
            <a:rPr kumimoji="1" lang="en-US" altLang="ja-JP" sz="1050">
              <a:latin typeface="MS Gothic" panose="020B0609070205080204" pitchFamily="49" charset="-128"/>
              <a:ea typeface="MS Gothic" panose="020B0609070205080204" pitchFamily="49" charset="-128"/>
            </a:rPr>
            <a:t>TEL</a:t>
          </a:r>
          <a:r>
            <a:rPr kumimoji="1" lang="ja-JP" altLang="en-US" sz="1050">
              <a:latin typeface="MS Gothic" panose="020B0609070205080204" pitchFamily="49" charset="-128"/>
              <a:ea typeface="MS Gothic" panose="020B0609070205080204" pitchFamily="49" charset="-128"/>
            </a:rPr>
            <a:t>：</a:t>
          </a:r>
          <a:r>
            <a:rPr kumimoji="1" lang="en-US" altLang="ja-JP" sz="1050">
              <a:latin typeface="MS Gothic" panose="020B0609070205080204" pitchFamily="49" charset="-128"/>
              <a:ea typeface="MS Gothic" panose="020B0609070205080204" pitchFamily="49" charset="-128"/>
            </a:rPr>
            <a:t>092-629-3535</a:t>
          </a:r>
          <a:r>
            <a:rPr kumimoji="1" lang="ja-JP" altLang="en-US" sz="1050">
              <a:latin typeface="MS Gothic" panose="020B0609070205080204" pitchFamily="49" charset="-128"/>
              <a:ea typeface="MS Gothic" panose="020B0609070205080204" pitchFamily="49" charset="-128"/>
            </a:rPr>
            <a:t>　</a:t>
          </a:r>
          <a:endParaRPr kumimoji="1" lang="en-US" altLang="ja-JP" sz="1050">
            <a:latin typeface="MS Gothic" panose="020B0609070205080204" pitchFamily="49" charset="-128"/>
            <a:ea typeface="MS Gothic" panose="020B0609070205080204" pitchFamily="49" charset="-128"/>
          </a:endParaRPr>
        </a:p>
        <a:p>
          <a:pPr algn="l"/>
          <a:r>
            <a:rPr kumimoji="1" lang="en-US" altLang="ja-JP" sz="1050">
              <a:latin typeface="MS Gothic" panose="020B0609070205080204" pitchFamily="49" charset="-128"/>
              <a:ea typeface="MS Gothic" panose="020B0609070205080204" pitchFamily="49" charset="-128"/>
            </a:rPr>
            <a:t>E-mail</a:t>
          </a:r>
          <a:r>
            <a:rPr kumimoji="1" lang="ja-JP" altLang="en-US" sz="1050" baseline="0">
              <a:latin typeface="MS Gothic" panose="020B0609070205080204" pitchFamily="49" charset="-128"/>
              <a:ea typeface="MS Gothic" panose="020B0609070205080204" pitchFamily="49" charset="-128"/>
            </a:rPr>
            <a:t>：</a:t>
          </a:r>
          <a:r>
            <a:rPr kumimoji="1" lang="en-US" altLang="ja-JP" sz="1050" baseline="0">
              <a:latin typeface="MS Gothic" panose="020B0609070205080204" pitchFamily="49" charset="-128"/>
              <a:ea typeface="MS Gothic" panose="020B0609070205080204" pitchFamily="49" charset="-128"/>
            </a:rPr>
            <a:t>kentai@sports-fukuoka.or.jp</a:t>
          </a:r>
          <a:r>
            <a:rPr kumimoji="1" lang="ja-JP" altLang="en-US" sz="1050" baseline="0">
              <a:latin typeface="MS Gothic" panose="020B0609070205080204" pitchFamily="49" charset="-128"/>
              <a:ea typeface="MS Gothic" panose="020B0609070205080204" pitchFamily="49" charset="-128"/>
            </a:rPr>
            <a:t>　　　　</a:t>
          </a:r>
          <a:endParaRPr kumimoji="1" lang="ja-JP" altLang="en-US" sz="1050">
            <a:latin typeface="MS Gothic" panose="020B0609070205080204" pitchFamily="49" charset="-128"/>
            <a:ea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114852</xdr:colOff>
      <xdr:row>22</xdr:row>
      <xdr:rowOff>183445</xdr:rowOff>
    </xdr:from>
    <xdr:to>
      <xdr:col>24</xdr:col>
      <xdr:colOff>140252</xdr:colOff>
      <xdr:row>37</xdr:row>
      <xdr:rowOff>139700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82930BFA-E036-4E4D-58E3-A96E5E1FBD94}"/>
            </a:ext>
          </a:extLst>
        </xdr:cNvPr>
        <xdr:cNvSpPr/>
      </xdr:nvSpPr>
      <xdr:spPr>
        <a:xfrm>
          <a:off x="114852" y="6370554"/>
          <a:ext cx="6585226" cy="3053950"/>
        </a:xfrm>
        <a:prstGeom prst="rect">
          <a:avLst/>
        </a:prstGeom>
        <a:noFill/>
        <a:ln w="28575">
          <a:solidFill>
            <a:schemeClr val="tx1"/>
          </a:solidFill>
          <a:prstDash val="lgDashDot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211666</xdr:colOff>
      <xdr:row>27</xdr:row>
      <xdr:rowOff>112889</xdr:rowOff>
    </xdr:from>
    <xdr:to>
      <xdr:col>17</xdr:col>
      <xdr:colOff>105834</xdr:colOff>
      <xdr:row>29</xdr:row>
      <xdr:rowOff>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80CE1CE1-BA07-7606-E454-23FD84BC392A}"/>
            </a:ext>
          </a:extLst>
        </xdr:cNvPr>
        <xdr:cNvSpPr/>
      </xdr:nvSpPr>
      <xdr:spPr>
        <a:xfrm>
          <a:off x="2137833" y="7627056"/>
          <a:ext cx="2645834" cy="225777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役員名簿から参照入力されています。</a:t>
          </a:r>
        </a:p>
      </xdr:txBody>
    </xdr:sp>
    <xdr:clientData/>
  </xdr:twoCellAnchor>
  <xdr:twoCellAnchor>
    <xdr:from>
      <xdr:col>12</xdr:col>
      <xdr:colOff>98777</xdr:colOff>
      <xdr:row>29</xdr:row>
      <xdr:rowOff>112889</xdr:rowOff>
    </xdr:from>
    <xdr:to>
      <xdr:col>24</xdr:col>
      <xdr:colOff>95250</xdr:colOff>
      <xdr:row>31</xdr:row>
      <xdr:rowOff>21167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5D226FAF-F51F-2046-8634-856A39D38C22}"/>
            </a:ext>
          </a:extLst>
        </xdr:cNvPr>
        <xdr:cNvSpPr/>
      </xdr:nvSpPr>
      <xdr:spPr>
        <a:xfrm>
          <a:off x="3400777" y="7965722"/>
          <a:ext cx="3298473" cy="24694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福岡市、北九州市は必ず区名を入力してください。</a:t>
          </a:r>
        </a:p>
      </xdr:txBody>
    </xdr:sp>
    <xdr:clientData/>
  </xdr:twoCellAnchor>
  <xdr:twoCellAnchor>
    <xdr:from>
      <xdr:col>4</xdr:col>
      <xdr:colOff>141111</xdr:colOff>
      <xdr:row>35</xdr:row>
      <xdr:rowOff>84667</xdr:rowOff>
    </xdr:from>
    <xdr:to>
      <xdr:col>23</xdr:col>
      <xdr:colOff>169333</xdr:colOff>
      <xdr:row>36</xdr:row>
      <xdr:rowOff>155222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BE9111B1-D6B5-5F4C-9C32-F54EAC289291}"/>
            </a:ext>
          </a:extLst>
        </xdr:cNvPr>
        <xdr:cNvSpPr/>
      </xdr:nvSpPr>
      <xdr:spPr>
        <a:xfrm>
          <a:off x="1270000" y="8875889"/>
          <a:ext cx="5390444" cy="282222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/>
            <a:t>赤字の部分を入力してください。年齢は自動計算されます。</a:t>
          </a:r>
        </a:p>
      </xdr:txBody>
    </xdr:sp>
    <xdr:clientData/>
  </xdr:twoCellAnchor>
  <xdr:twoCellAnchor>
    <xdr:from>
      <xdr:col>6</xdr:col>
      <xdr:colOff>155223</xdr:colOff>
      <xdr:row>28</xdr:row>
      <xdr:rowOff>98778</xdr:rowOff>
    </xdr:from>
    <xdr:to>
      <xdr:col>7</xdr:col>
      <xdr:colOff>211666</xdr:colOff>
      <xdr:row>28</xdr:row>
      <xdr:rowOff>112889</xdr:rowOff>
    </xdr:to>
    <xdr:cxnSp macro="">
      <xdr:nvCxnSpPr>
        <xdr:cNvPr id="21" name="直線矢印コネクタ 20">
          <a:extLst>
            <a:ext uri="{FF2B5EF4-FFF2-40B4-BE49-F238E27FC236}">
              <a16:creationId xmlns:a16="http://schemas.microsoft.com/office/drawing/2014/main" id="{F8055733-07D2-9FA7-91B3-27F3D4527853}"/>
            </a:ext>
          </a:extLst>
        </xdr:cNvPr>
        <xdr:cNvCxnSpPr>
          <a:stCxn id="3" idx="1"/>
        </xdr:cNvCxnSpPr>
      </xdr:nvCxnSpPr>
      <xdr:spPr>
        <a:xfrm flipH="1">
          <a:off x="1806223" y="7739945"/>
          <a:ext cx="331610" cy="1411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14111</xdr:colOff>
      <xdr:row>30</xdr:row>
      <xdr:rowOff>98778</xdr:rowOff>
    </xdr:from>
    <xdr:to>
      <xdr:col>12</xdr:col>
      <xdr:colOff>70554</xdr:colOff>
      <xdr:row>30</xdr:row>
      <xdr:rowOff>98778</xdr:rowOff>
    </xdr:to>
    <xdr:cxnSp macro="">
      <xdr:nvCxnSpPr>
        <xdr:cNvPr id="24" name="直線矢印コネクタ 23">
          <a:extLst>
            <a:ext uri="{FF2B5EF4-FFF2-40B4-BE49-F238E27FC236}">
              <a16:creationId xmlns:a16="http://schemas.microsoft.com/office/drawing/2014/main" id="{F2F0A58D-A122-2849-85D9-350E9769D5E5}"/>
            </a:ext>
          </a:extLst>
        </xdr:cNvPr>
        <xdr:cNvCxnSpPr/>
      </xdr:nvCxnSpPr>
      <xdr:spPr>
        <a:xfrm flipH="1">
          <a:off x="3118555" y="7916334"/>
          <a:ext cx="338666" cy="0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207066</xdr:colOff>
      <xdr:row>31</xdr:row>
      <xdr:rowOff>57979</xdr:rowOff>
    </xdr:from>
    <xdr:to>
      <xdr:col>17</xdr:col>
      <xdr:colOff>207066</xdr:colOff>
      <xdr:row>32</xdr:row>
      <xdr:rowOff>190501</xdr:rowOff>
    </xdr:to>
    <xdr:cxnSp macro="">
      <xdr:nvCxnSpPr>
        <xdr:cNvPr id="4" name="直線矢印コネクタ 3">
          <a:extLst>
            <a:ext uri="{FF2B5EF4-FFF2-40B4-BE49-F238E27FC236}">
              <a16:creationId xmlns:a16="http://schemas.microsoft.com/office/drawing/2014/main" id="{BBB004EE-B6A8-4622-9DCA-FE961B069C03}"/>
            </a:ext>
          </a:extLst>
        </xdr:cNvPr>
        <xdr:cNvCxnSpPr/>
      </xdr:nvCxnSpPr>
      <xdr:spPr>
        <a:xfrm>
          <a:off x="4853609" y="8183218"/>
          <a:ext cx="0" cy="25676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16C57-0F51-5A4E-ACC7-BBA21367A1EA}">
  <sheetPr codeName="Sheet1"/>
  <dimension ref="A1:M19"/>
  <sheetViews>
    <sheetView view="pageBreakPreview" zoomScaleNormal="100" zoomScaleSheetLayoutView="100" workbookViewId="0">
      <selection activeCell="B2" sqref="B2:C3"/>
    </sheetView>
  </sheetViews>
  <sheetFormatPr defaultColWidth="10.875" defaultRowHeight="24" customHeight="1" x14ac:dyDescent="0.15"/>
  <cols>
    <col min="1" max="1" width="17.875" style="3" bestFit="1" customWidth="1"/>
    <col min="2" max="3" width="15.625" style="3" customWidth="1"/>
    <col min="4" max="4" width="10.875" style="3"/>
    <col min="5" max="5" width="14.125" style="3" bestFit="1" customWidth="1"/>
    <col min="6" max="8" width="10.875" style="3"/>
    <col min="9" max="9" width="14.625" style="3" bestFit="1" customWidth="1"/>
    <col min="10" max="10" width="10.875" style="3"/>
    <col min="11" max="11" width="14.625" style="3" bestFit="1" customWidth="1"/>
    <col min="12" max="16384" width="10.875" style="3"/>
  </cols>
  <sheetData>
    <row r="1" spans="1:13" ht="44.1" customHeight="1" x14ac:dyDescent="0.15">
      <c r="A1" s="118" t="s">
        <v>0</v>
      </c>
      <c r="B1" s="118"/>
      <c r="C1" s="118"/>
    </row>
    <row r="2" spans="1:13" ht="44.1" customHeight="1" x14ac:dyDescent="0.15">
      <c r="A2" s="119" t="s">
        <v>1</v>
      </c>
      <c r="B2" s="275">
        <v>69</v>
      </c>
      <c r="C2" s="276"/>
    </row>
    <row r="3" spans="1:13" ht="44.1" customHeight="1" x14ac:dyDescent="0.15">
      <c r="A3" s="119" t="s">
        <v>2</v>
      </c>
      <c r="B3" s="277">
        <v>46113</v>
      </c>
      <c r="C3" s="278"/>
      <c r="F3" s="218"/>
    </row>
    <row r="4" spans="1:13" ht="44.1" customHeight="1" x14ac:dyDescent="0.15">
      <c r="A4" s="119" t="s">
        <v>3</v>
      </c>
      <c r="B4" s="277">
        <v>46231</v>
      </c>
      <c r="C4" s="278"/>
      <c r="M4" s="217"/>
    </row>
    <row r="5" spans="1:13" ht="24" customHeight="1" x14ac:dyDescent="0.15">
      <c r="M5" s="217"/>
    </row>
    <row r="6" spans="1:13" ht="24" hidden="1" customHeight="1" x14ac:dyDescent="0.15"/>
    <row r="7" spans="1:13" s="220" customFormat="1" ht="15" hidden="1" customHeight="1" x14ac:dyDescent="0.15">
      <c r="C7" s="221" t="s">
        <v>301</v>
      </c>
      <c r="D7" s="221" t="s">
        <v>302</v>
      </c>
      <c r="E7" s="221"/>
      <c r="I7" s="220" t="s">
        <v>309</v>
      </c>
      <c r="J7" s="221" t="s">
        <v>320</v>
      </c>
    </row>
    <row r="8" spans="1:13" s="220" customFormat="1" ht="15" hidden="1" customHeight="1" x14ac:dyDescent="0.15">
      <c r="B8" s="221" t="s">
        <v>295</v>
      </c>
      <c r="C8" s="222">
        <f>DATE(YEAR($B$3)-18,MONTH($B$3),DAY($B$3))</f>
        <v>39539</v>
      </c>
      <c r="D8" s="223">
        <f>IF(C8="","",DATEDIF(C8,$B$3,"Y"))</f>
        <v>18</v>
      </c>
      <c r="E8" s="223">
        <f>C8</f>
        <v>39539</v>
      </c>
      <c r="H8" s="220" t="s">
        <v>311</v>
      </c>
      <c r="I8" s="224">
        <f>DATE(YEAR($B$4)-26,MONTH($B$4),DAY($B$4))</f>
        <v>36735</v>
      </c>
      <c r="J8" s="220">
        <f>IF(I8="","",DATEDIF(I8,$B$4,"Y"))</f>
        <v>26</v>
      </c>
      <c r="K8" s="220">
        <f>I8</f>
        <v>36735</v>
      </c>
    </row>
    <row r="9" spans="1:13" s="220" customFormat="1" ht="15" hidden="1" customHeight="1" x14ac:dyDescent="0.15">
      <c r="B9" s="221" t="s">
        <v>294</v>
      </c>
      <c r="C9" s="222">
        <f>DATE(YEAR($B$3)-30,MONTH($B$3),DAY($B$3))</f>
        <v>35156</v>
      </c>
      <c r="D9" s="223">
        <f t="shared" ref="D9:D18" si="0">IF(C9="","",DATEDIF(C9,$B$3,"Y"))</f>
        <v>30</v>
      </c>
      <c r="E9" s="223">
        <f t="shared" ref="E9:E18" si="1">C9</f>
        <v>35156</v>
      </c>
      <c r="H9" s="220" t="s">
        <v>312</v>
      </c>
      <c r="I9" s="224">
        <f>DATE(YEAR($B$4)-30,MONTH($B$4),DAY($B$4))</f>
        <v>35274</v>
      </c>
      <c r="J9" s="220">
        <f t="shared" ref="J9:J18" si="2">IF(I9="","",DATEDIF(I9,$B$4,"Y"))</f>
        <v>30</v>
      </c>
      <c r="K9" s="220">
        <f t="shared" ref="K9:K18" si="3">I9</f>
        <v>35274</v>
      </c>
    </row>
    <row r="10" spans="1:13" s="220" customFormat="1" ht="15" hidden="1" customHeight="1" x14ac:dyDescent="0.15">
      <c r="B10" s="221" t="s">
        <v>296</v>
      </c>
      <c r="C10" s="222">
        <f>DATE(YEAR($B$3)-35,MONTH($B$3),DAY($B$3))</f>
        <v>33329</v>
      </c>
      <c r="D10" s="223">
        <f t="shared" si="0"/>
        <v>35</v>
      </c>
      <c r="E10" s="223">
        <f t="shared" si="1"/>
        <v>33329</v>
      </c>
      <c r="H10" s="220" t="s">
        <v>313</v>
      </c>
      <c r="I10" s="224">
        <f>DATE(YEAR($B$4)-36,MONTH($B$4),DAY($B$4))</f>
        <v>33082</v>
      </c>
      <c r="J10" s="220">
        <f t="shared" si="2"/>
        <v>36</v>
      </c>
      <c r="K10" s="220">
        <f t="shared" si="3"/>
        <v>33082</v>
      </c>
    </row>
    <row r="11" spans="1:13" s="220" customFormat="1" ht="15" hidden="1" customHeight="1" x14ac:dyDescent="0.15">
      <c r="B11" s="221" t="s">
        <v>297</v>
      </c>
      <c r="C11" s="222">
        <f>DATE(YEAR($B$3)-40,MONTH($B$3),DAY($B$3))</f>
        <v>31503</v>
      </c>
      <c r="D11" s="223">
        <f t="shared" si="0"/>
        <v>40</v>
      </c>
      <c r="E11" s="223">
        <f t="shared" si="1"/>
        <v>31503</v>
      </c>
      <c r="H11" s="220" t="s">
        <v>315</v>
      </c>
      <c r="I11" s="224">
        <f>DATE(YEAR($B$4)-40,MONTH($B$4),DAY($B$4))</f>
        <v>31621</v>
      </c>
      <c r="J11" s="220">
        <f t="shared" si="2"/>
        <v>40</v>
      </c>
      <c r="K11" s="220">
        <f t="shared" si="3"/>
        <v>31621</v>
      </c>
    </row>
    <row r="12" spans="1:13" s="220" customFormat="1" ht="15" hidden="1" customHeight="1" x14ac:dyDescent="0.15">
      <c r="B12" s="221" t="s">
        <v>303</v>
      </c>
      <c r="C12" s="222">
        <f>DATE(YEAR($B$3)-45,MONTH($B$3),DAY($B$3))</f>
        <v>29677</v>
      </c>
      <c r="D12" s="223">
        <f t="shared" si="0"/>
        <v>45</v>
      </c>
      <c r="E12" s="223">
        <f t="shared" ref="E12" si="4">C12</f>
        <v>29677</v>
      </c>
      <c r="H12" s="220" t="s">
        <v>314</v>
      </c>
      <c r="I12" s="224">
        <f>DATE(YEAR($B$4)-46,MONTH($B$4),DAY($B$4))</f>
        <v>29430</v>
      </c>
      <c r="J12" s="220">
        <f t="shared" si="2"/>
        <v>46</v>
      </c>
      <c r="K12" s="220">
        <f t="shared" si="3"/>
        <v>29430</v>
      </c>
    </row>
    <row r="13" spans="1:13" s="220" customFormat="1" ht="15" hidden="1" customHeight="1" x14ac:dyDescent="0.15">
      <c r="B13" s="221" t="s">
        <v>298</v>
      </c>
      <c r="C13" s="222">
        <f>DATE(YEAR($B$3)-50,MONTH($B$3),DAY($B$3))</f>
        <v>27851</v>
      </c>
      <c r="D13" s="223">
        <f t="shared" si="0"/>
        <v>50</v>
      </c>
      <c r="E13" s="223">
        <f t="shared" si="1"/>
        <v>27851</v>
      </c>
      <c r="H13" s="220" t="s">
        <v>316</v>
      </c>
      <c r="I13" s="224">
        <f>DATE(YEAR($B$4)-55,MONTH($B$4),DAY($B$4))</f>
        <v>26142</v>
      </c>
      <c r="J13" s="220">
        <f t="shared" si="2"/>
        <v>55</v>
      </c>
      <c r="K13" s="220">
        <f t="shared" si="3"/>
        <v>26142</v>
      </c>
    </row>
    <row r="14" spans="1:13" s="220" customFormat="1" ht="15" hidden="1" customHeight="1" x14ac:dyDescent="0.15">
      <c r="B14" s="221" t="s">
        <v>196</v>
      </c>
      <c r="C14" s="222">
        <f>DATE(YEAR($B$3)-55,MONTH($B$3),DAY($B$3))</f>
        <v>26024</v>
      </c>
      <c r="D14" s="223">
        <f t="shared" si="0"/>
        <v>55</v>
      </c>
      <c r="E14" s="223">
        <f t="shared" ref="E14" si="5">C14</f>
        <v>26024</v>
      </c>
      <c r="I14" s="224"/>
    </row>
    <row r="15" spans="1:13" s="220" customFormat="1" ht="15" hidden="1" customHeight="1" x14ac:dyDescent="0.15">
      <c r="B15" s="221" t="s">
        <v>305</v>
      </c>
      <c r="C15" s="222">
        <f>DATE(YEAR($B$3)-70,MONTH($B$3),DAY($B$3))</f>
        <v>20546</v>
      </c>
      <c r="D15" s="223">
        <f t="shared" si="0"/>
        <v>70</v>
      </c>
      <c r="E15" s="223">
        <f t="shared" ref="E15" si="6">C15</f>
        <v>20546</v>
      </c>
      <c r="H15" s="220" t="s">
        <v>310</v>
      </c>
      <c r="I15" s="224">
        <f>DATE(YEAR($B$4)-26,MONTH($B$4),DAY($B$4))</f>
        <v>36735</v>
      </c>
      <c r="J15" s="220">
        <f t="shared" si="2"/>
        <v>26</v>
      </c>
      <c r="K15" s="220">
        <f t="shared" si="3"/>
        <v>36735</v>
      </c>
    </row>
    <row r="16" spans="1:13" s="220" customFormat="1" ht="15" hidden="1" customHeight="1" x14ac:dyDescent="0.15">
      <c r="B16" s="221"/>
      <c r="D16" s="223"/>
      <c r="E16" s="223"/>
      <c r="H16" s="220" t="s">
        <v>317</v>
      </c>
      <c r="I16" s="224">
        <f>DATE(YEAR($B$4)-36,MONTH($B$4),DAY($B$4))</f>
        <v>33082</v>
      </c>
      <c r="J16" s="220">
        <f t="shared" si="2"/>
        <v>36</v>
      </c>
      <c r="K16" s="220">
        <f t="shared" si="3"/>
        <v>33082</v>
      </c>
    </row>
    <row r="17" spans="2:11" s="220" customFormat="1" ht="15" hidden="1" customHeight="1" x14ac:dyDescent="0.15">
      <c r="B17" s="221" t="s">
        <v>300</v>
      </c>
      <c r="C17" s="222">
        <f>DATE(YEAR($B$3)-36,MONTH($B$3),DAY($B$3))</f>
        <v>32964</v>
      </c>
      <c r="D17" s="223">
        <f t="shared" si="0"/>
        <v>36</v>
      </c>
      <c r="E17" s="223">
        <f t="shared" si="1"/>
        <v>32964</v>
      </c>
      <c r="H17" s="220" t="s">
        <v>318</v>
      </c>
      <c r="I17" s="224">
        <f>DATE(YEAR($B$4)-46,MONTH($B$4),DAY($B$4))</f>
        <v>29430</v>
      </c>
      <c r="J17" s="220">
        <f t="shared" si="2"/>
        <v>46</v>
      </c>
      <c r="K17" s="220">
        <f t="shared" si="3"/>
        <v>29430</v>
      </c>
    </row>
    <row r="18" spans="2:11" s="220" customFormat="1" ht="15" hidden="1" customHeight="1" x14ac:dyDescent="0.15">
      <c r="B18" s="221" t="s">
        <v>299</v>
      </c>
      <c r="C18" s="222">
        <f>DATE(YEAR($B$3)-41,MONTH($B$3),DAY($B$3))</f>
        <v>31138</v>
      </c>
      <c r="D18" s="223">
        <f t="shared" si="0"/>
        <v>41</v>
      </c>
      <c r="E18" s="223">
        <f t="shared" si="1"/>
        <v>31138</v>
      </c>
      <c r="H18" s="220" t="s">
        <v>319</v>
      </c>
      <c r="I18" s="224">
        <f t="shared" ref="I18" si="7">DATE(YEAR($B$4)-55,MONTH($B$4),DAY($B$4))</f>
        <v>26142</v>
      </c>
      <c r="J18" s="220">
        <f t="shared" si="2"/>
        <v>55</v>
      </c>
      <c r="K18" s="220">
        <f t="shared" si="3"/>
        <v>26142</v>
      </c>
    </row>
    <row r="19" spans="2:11" ht="24" hidden="1" customHeight="1" x14ac:dyDescent="0.15">
      <c r="B19" s="67"/>
    </row>
  </sheetData>
  <sheetProtection algorithmName="SHA-512" hashValue="0ERWzbfluV/a52pJDqhJ6Yp40UqJAg16DLj246HT3lxQBzS/3gIS6QQhRHB1GnJeBXCsqVJvVcwJN+MVn+w2LA==" saltValue="Uek+sa+jhPPaO8LEF4HCzw==" spinCount="100000" sheet="1" selectLockedCells="1"/>
  <mergeCells count="3">
    <mergeCell ref="B2:C2"/>
    <mergeCell ref="B4:C4"/>
    <mergeCell ref="B3:C3"/>
  </mergeCells>
  <phoneticPr fontId="4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4"/>
  <dimension ref="A1:G573"/>
  <sheetViews>
    <sheetView view="pageBreakPreview" zoomScale="40" zoomScaleNormal="100" zoomScaleSheetLayoutView="40" workbookViewId="0">
      <pane ySplit="5" topLeftCell="A12" activePane="bottomLeft" state="frozen"/>
      <selection activeCell="E78" sqref="E78"/>
      <selection pane="bottomLeft" activeCell="F70" sqref="F70"/>
    </sheetView>
  </sheetViews>
  <sheetFormatPr defaultColWidth="9" defaultRowHeight="13.5" x14ac:dyDescent="0.15"/>
  <cols>
    <col min="1" max="1" width="8.375" customWidth="1"/>
    <col min="2" max="2" width="11" customWidth="1"/>
    <col min="3" max="3" width="16.625" customWidth="1"/>
    <col min="4" max="4" width="13.375" style="33" customWidth="1"/>
    <col min="5" max="5" width="8.75" customWidth="1"/>
    <col min="6" max="6" width="37.375" customWidth="1"/>
    <col min="7" max="7" width="12.75" customWidth="1"/>
    <col min="8" max="106" width="3.625" customWidth="1"/>
  </cols>
  <sheetData>
    <row r="1" spans="1:7" ht="14.25" x14ac:dyDescent="0.15">
      <c r="F1" s="156" t="s">
        <v>121</v>
      </c>
    </row>
    <row r="2" spans="1:7" s="1" customFormat="1" ht="18.75" x14ac:dyDescent="0.15">
      <c r="A2" s="474" t="str">
        <f>"第"&amp;Facesheet!$B$2&amp;"回福岡県民スポーツ大会"</f>
        <v>第69回福岡県民スポーツ大会</v>
      </c>
      <c r="B2" s="474"/>
      <c r="C2" s="474"/>
      <c r="D2" s="474"/>
      <c r="F2" s="157"/>
    </row>
    <row r="4" spans="1:7" ht="25.5" x14ac:dyDescent="0.15">
      <c r="A4" s="489" t="s">
        <v>8</v>
      </c>
      <c r="B4" s="490"/>
      <c r="C4" s="490"/>
      <c r="D4" s="490"/>
      <c r="E4" s="490"/>
      <c r="F4" s="490"/>
    </row>
    <row r="5" spans="1:7" s="34" customFormat="1" ht="21.75" customHeight="1" x14ac:dyDescent="0.15">
      <c r="A5" s="45"/>
      <c r="B5" s="158" t="s">
        <v>127</v>
      </c>
      <c r="C5" s="67">
        <f>①役員名簿!$B$7</f>
        <v>0</v>
      </c>
      <c r="D5" s="159" t="s">
        <v>102</v>
      </c>
      <c r="E5" s="45"/>
      <c r="F5" s="45"/>
      <c r="G5" s="45"/>
    </row>
    <row r="6" spans="1:7" s="34" customFormat="1" ht="24" customHeight="1" x14ac:dyDescent="0.15">
      <c r="A6" s="472" t="s">
        <v>128</v>
      </c>
      <c r="B6" s="472"/>
      <c r="C6" s="45"/>
      <c r="D6" s="160" t="s">
        <v>129</v>
      </c>
      <c r="E6" s="45"/>
      <c r="F6" s="45"/>
      <c r="G6" s="45"/>
    </row>
    <row r="7" spans="1:7" s="34" customFormat="1" ht="8.25" customHeight="1" x14ac:dyDescent="0.15">
      <c r="A7" s="45"/>
      <c r="B7" s="45"/>
      <c r="C7" s="45"/>
      <c r="D7" s="160"/>
      <c r="E7" s="45"/>
      <c r="F7" s="45"/>
      <c r="G7" s="45"/>
    </row>
    <row r="8" spans="1:7" s="34" customFormat="1" ht="21.75" customHeight="1" x14ac:dyDescent="0.15">
      <c r="A8" s="491"/>
      <c r="B8" s="491"/>
      <c r="C8" s="161" t="s">
        <v>37</v>
      </c>
      <c r="D8" s="162" t="s">
        <v>110</v>
      </c>
      <c r="E8" s="161" t="s">
        <v>26</v>
      </c>
      <c r="F8" s="161" t="s">
        <v>111</v>
      </c>
      <c r="G8" s="45"/>
    </row>
    <row r="9" spans="1:7" s="34" customFormat="1" ht="21.75" customHeight="1" x14ac:dyDescent="0.15">
      <c r="A9" s="492" t="s">
        <v>49</v>
      </c>
      <c r="B9" s="492"/>
      <c r="C9" s="73"/>
      <c r="D9" s="82"/>
      <c r="E9" s="163" t="str">
        <f>IF(D9="","",DATEDIF(D9,Facesheet!$B$3,"Y"))</f>
        <v/>
      </c>
      <c r="F9" s="35"/>
      <c r="G9" s="83"/>
    </row>
    <row r="10" spans="1:7" s="34" customFormat="1" ht="21.75" customHeight="1" x14ac:dyDescent="0.15">
      <c r="A10" s="164" t="s">
        <v>130</v>
      </c>
      <c r="B10" s="164" t="s">
        <v>50</v>
      </c>
      <c r="C10" s="50"/>
      <c r="D10" s="84"/>
      <c r="E10" s="123" t="str">
        <f>IF(D10="","",DATEDIF(D10,Facesheet!$B$3,"Y"))</f>
        <v/>
      </c>
      <c r="F10" s="49"/>
      <c r="G10" s="45"/>
    </row>
    <row r="11" spans="1:7" s="34" customFormat="1" ht="21.75" customHeight="1" x14ac:dyDescent="0.15">
      <c r="A11" s="164" t="s">
        <v>130</v>
      </c>
      <c r="B11" s="164" t="s">
        <v>50</v>
      </c>
      <c r="C11" s="50"/>
      <c r="D11" s="84"/>
      <c r="E11" s="123" t="str">
        <f>IF(D11="","",DATEDIF(D11,Facesheet!$B$3,"Y"))</f>
        <v/>
      </c>
      <c r="F11" s="49"/>
      <c r="G11" s="45"/>
    </row>
    <row r="12" spans="1:7" s="34" customFormat="1" ht="21.75" customHeight="1" x14ac:dyDescent="0.15">
      <c r="A12" s="164" t="s">
        <v>130</v>
      </c>
      <c r="B12" s="164" t="s">
        <v>50</v>
      </c>
      <c r="C12" s="50"/>
      <c r="D12" s="84"/>
      <c r="E12" s="123" t="str">
        <f>IF(D12="","",DATEDIF(D12,Facesheet!$B$3,"Y"))</f>
        <v/>
      </c>
      <c r="F12" s="49"/>
      <c r="G12" s="45"/>
    </row>
    <row r="13" spans="1:7" s="34" customFormat="1" ht="21.75" customHeight="1" x14ac:dyDescent="0.15">
      <c r="A13" s="164" t="s">
        <v>130</v>
      </c>
      <c r="B13" s="164" t="s">
        <v>50</v>
      </c>
      <c r="C13" s="50"/>
      <c r="D13" s="84"/>
      <c r="E13" s="123" t="str">
        <f>IF(D13="","",DATEDIF(D13,Facesheet!$B$3,"Y"))</f>
        <v/>
      </c>
      <c r="F13" s="49"/>
      <c r="G13" s="45"/>
    </row>
    <row r="14" spans="1:7" s="34" customFormat="1" ht="21.75" customHeight="1" x14ac:dyDescent="0.15">
      <c r="A14" s="164" t="s">
        <v>131</v>
      </c>
      <c r="B14" s="165" t="s">
        <v>50</v>
      </c>
      <c r="C14" s="50"/>
      <c r="D14" s="84"/>
      <c r="E14" s="123" t="str">
        <f>IF(D14="","",DATEDIF(D14,Facesheet!$B$3,"Y"))</f>
        <v/>
      </c>
      <c r="F14" s="49"/>
      <c r="G14" s="45"/>
    </row>
    <row r="15" spans="1:7" s="34" customFormat="1" ht="21.75" customHeight="1" x14ac:dyDescent="0.15">
      <c r="A15" s="164" t="s">
        <v>131</v>
      </c>
      <c r="B15" s="165" t="s">
        <v>50</v>
      </c>
      <c r="C15" s="50"/>
      <c r="D15" s="84"/>
      <c r="E15" s="123" t="str">
        <f>IF(D15="","",DATEDIF(D15,Facesheet!$B$3,"Y"))</f>
        <v/>
      </c>
      <c r="F15" s="49"/>
      <c r="G15" s="45"/>
    </row>
    <row r="16" spans="1:7" s="34" customFormat="1" ht="21.75" customHeight="1" x14ac:dyDescent="0.15">
      <c r="A16" s="210" t="s">
        <v>219</v>
      </c>
      <c r="B16" s="227"/>
      <c r="C16" s="50"/>
      <c r="D16" s="84"/>
      <c r="E16" s="123" t="str">
        <f>IF(D16="","",DATEDIF(D16,Facesheet!$B$3,"Y"))</f>
        <v/>
      </c>
      <c r="F16" s="49"/>
      <c r="G16" s="45"/>
    </row>
    <row r="17" spans="1:6" s="34" customFormat="1" ht="21.75" customHeight="1" x14ac:dyDescent="0.15">
      <c r="A17" s="210" t="s">
        <v>219</v>
      </c>
      <c r="B17" s="227"/>
      <c r="C17" s="50"/>
      <c r="D17" s="84"/>
      <c r="E17" s="123" t="str">
        <f>IF(D17="","",DATEDIF(D17,Facesheet!$B$3,"Y"))</f>
        <v/>
      </c>
      <c r="F17" s="49"/>
    </row>
    <row r="18" spans="1:6" ht="24" customHeight="1" thickBot="1" x14ac:dyDescent="0.2"/>
    <row r="19" spans="1:6" ht="24" customHeight="1" thickBot="1" x14ac:dyDescent="0.2">
      <c r="A19" s="472" t="s">
        <v>132</v>
      </c>
      <c r="B19" s="472"/>
      <c r="C19" s="166" t="s">
        <v>133</v>
      </c>
      <c r="D19" t="s">
        <v>134</v>
      </c>
    </row>
    <row r="20" spans="1:6" ht="7.5" customHeight="1" x14ac:dyDescent="0.15"/>
    <row r="21" spans="1:6" ht="21.75" customHeight="1" x14ac:dyDescent="0.15">
      <c r="A21" s="432"/>
      <c r="B21" s="434"/>
      <c r="C21" s="98" t="s">
        <v>37</v>
      </c>
      <c r="D21" s="167" t="s">
        <v>110</v>
      </c>
      <c r="E21" s="98" t="s">
        <v>26</v>
      </c>
      <c r="F21" s="77" t="s">
        <v>111</v>
      </c>
    </row>
    <row r="22" spans="1:6" ht="21.75" customHeight="1" x14ac:dyDescent="0.15">
      <c r="A22" s="488" t="s">
        <v>49</v>
      </c>
      <c r="B22" s="488"/>
      <c r="C22" s="80"/>
      <c r="D22" s="19"/>
      <c r="E22" s="135" t="str">
        <f>IF(D22="","",DATEDIF(D22,Facesheet!$B$3,"Y"))</f>
        <v/>
      </c>
      <c r="F22" s="10"/>
    </row>
    <row r="23" spans="1:6" ht="21.75" customHeight="1" x14ac:dyDescent="0.15">
      <c r="A23" s="486" t="s">
        <v>135</v>
      </c>
      <c r="B23" s="135" t="s">
        <v>50</v>
      </c>
      <c r="C23" s="80"/>
      <c r="D23" s="23"/>
      <c r="E23" s="135" t="str">
        <f>IF(D23="","",DATEDIF(D23,Facesheet!$B$3,"Y"))</f>
        <v/>
      </c>
      <c r="F23" s="10"/>
    </row>
    <row r="24" spans="1:6" ht="21.75" customHeight="1" x14ac:dyDescent="0.15">
      <c r="A24" s="487"/>
      <c r="B24" s="135" t="s">
        <v>50</v>
      </c>
      <c r="C24" s="80"/>
      <c r="D24" s="23"/>
      <c r="E24" s="135" t="str">
        <f>IF(D24="","",DATEDIF(D24,Facesheet!$B$3,"Y"))</f>
        <v/>
      </c>
      <c r="F24" s="10"/>
    </row>
    <row r="25" spans="1:6" ht="21.75" customHeight="1" x14ac:dyDescent="0.15">
      <c r="A25" s="486" t="s">
        <v>136</v>
      </c>
      <c r="B25" s="135" t="s">
        <v>50</v>
      </c>
      <c r="C25" s="80"/>
      <c r="D25" s="23"/>
      <c r="E25" s="135" t="str">
        <f>IF(D25="","",DATEDIF(D25,Facesheet!$B$3,"Y"))</f>
        <v/>
      </c>
      <c r="F25" s="10"/>
    </row>
    <row r="26" spans="1:6" ht="21.75" customHeight="1" x14ac:dyDescent="0.15">
      <c r="A26" s="487"/>
      <c r="B26" s="135" t="s">
        <v>50</v>
      </c>
      <c r="C26" s="80"/>
      <c r="D26" s="23"/>
      <c r="E26" s="135" t="str">
        <f>IF(D26="","",DATEDIF(D26,Facesheet!$B$3,"Y"))</f>
        <v/>
      </c>
      <c r="F26" s="10"/>
    </row>
    <row r="27" spans="1:6" ht="21.75" customHeight="1" x14ac:dyDescent="0.15">
      <c r="A27" s="486" t="s">
        <v>137</v>
      </c>
      <c r="B27" s="135" t="s">
        <v>50</v>
      </c>
      <c r="C27" s="80"/>
      <c r="D27" s="23"/>
      <c r="E27" s="135" t="str">
        <f>IF(D27="","",DATEDIF(D27,Facesheet!$B$3,"Y"))</f>
        <v/>
      </c>
      <c r="F27" s="10"/>
    </row>
    <row r="28" spans="1:6" ht="21.75" customHeight="1" x14ac:dyDescent="0.15">
      <c r="A28" s="487"/>
      <c r="B28" s="135" t="s">
        <v>50</v>
      </c>
      <c r="C28" s="80"/>
      <c r="D28" s="23"/>
      <c r="E28" s="135" t="str">
        <f>IF(D28="","",DATEDIF(D28,Facesheet!$B$3,"Y"))</f>
        <v/>
      </c>
      <c r="F28" s="10"/>
    </row>
    <row r="29" spans="1:6" ht="21.75" customHeight="1" x14ac:dyDescent="0.15">
      <c r="A29" s="210" t="s">
        <v>219</v>
      </c>
      <c r="B29" s="227"/>
      <c r="C29" s="80"/>
      <c r="D29" s="23"/>
      <c r="E29" s="135" t="str">
        <f>IF(D29="","",DATEDIF(D29,Facesheet!$B$3,"Y"))</f>
        <v/>
      </c>
      <c r="F29" s="10"/>
    </row>
    <row r="30" spans="1:6" ht="21.75" customHeight="1" x14ac:dyDescent="0.15">
      <c r="A30" s="210" t="s">
        <v>219</v>
      </c>
      <c r="B30" s="227"/>
      <c r="C30" s="80"/>
      <c r="D30" s="23"/>
      <c r="E30" s="135" t="str">
        <f>IF(D30="","",DATEDIF(D30,Facesheet!$B$3,"Y"))</f>
        <v/>
      </c>
      <c r="F30" s="10"/>
    </row>
    <row r="31" spans="1:6" ht="21.75" customHeight="1" x14ac:dyDescent="0.15">
      <c r="A31" s="485" t="s">
        <v>263</v>
      </c>
      <c r="B31" s="485"/>
      <c r="C31" s="485"/>
      <c r="D31" s="485"/>
      <c r="E31" s="485"/>
      <c r="F31" s="485"/>
    </row>
    <row r="32" spans="1:6" ht="24" customHeight="1" thickBot="1" x14ac:dyDescent="0.2"/>
    <row r="33" spans="1:6" ht="24" customHeight="1" thickBot="1" x14ac:dyDescent="0.2">
      <c r="A33" s="472" t="s">
        <v>132</v>
      </c>
      <c r="B33" s="472"/>
      <c r="C33" s="168" t="s">
        <v>138</v>
      </c>
      <c r="D33"/>
    </row>
    <row r="34" spans="1:6" ht="7.5" customHeight="1" x14ac:dyDescent="0.15"/>
    <row r="35" spans="1:6" ht="21.75" customHeight="1" x14ac:dyDescent="0.15">
      <c r="A35" s="432"/>
      <c r="B35" s="434"/>
      <c r="C35" s="98" t="s">
        <v>37</v>
      </c>
      <c r="D35" s="167" t="s">
        <v>110</v>
      </c>
      <c r="E35" s="98" t="s">
        <v>26</v>
      </c>
      <c r="F35" s="77" t="s">
        <v>111</v>
      </c>
    </row>
    <row r="36" spans="1:6" ht="21.75" customHeight="1" x14ac:dyDescent="0.15">
      <c r="A36" s="488" t="s">
        <v>49</v>
      </c>
      <c r="B36" s="488"/>
      <c r="C36" s="80"/>
      <c r="D36" s="19"/>
      <c r="E36" s="135" t="str">
        <f>IF(D36="","",DATEDIF(D36,Facesheet!$B$3,"Y"))</f>
        <v/>
      </c>
      <c r="F36" s="10"/>
    </row>
    <row r="37" spans="1:6" ht="21.75" customHeight="1" x14ac:dyDescent="0.15">
      <c r="A37" s="486" t="s">
        <v>135</v>
      </c>
      <c r="B37" s="135" t="s">
        <v>50</v>
      </c>
      <c r="C37" s="80"/>
      <c r="D37" s="23"/>
      <c r="E37" s="135" t="str">
        <f>IF(D37="","",DATEDIF(D37,Facesheet!$B$3,"Y"))</f>
        <v/>
      </c>
      <c r="F37" s="10"/>
    </row>
    <row r="38" spans="1:6" ht="21.75" customHeight="1" x14ac:dyDescent="0.15">
      <c r="A38" s="487"/>
      <c r="B38" s="135" t="s">
        <v>50</v>
      </c>
      <c r="C38" s="80"/>
      <c r="D38" s="23"/>
      <c r="E38" s="135" t="str">
        <f>IF(D38="","",DATEDIF(D38,Facesheet!$B$3,"Y"))</f>
        <v/>
      </c>
      <c r="F38" s="10"/>
    </row>
    <row r="39" spans="1:6" ht="21.75" customHeight="1" x14ac:dyDescent="0.15">
      <c r="A39" s="486" t="s">
        <v>136</v>
      </c>
      <c r="B39" s="135" t="s">
        <v>50</v>
      </c>
      <c r="C39" s="80"/>
      <c r="D39" s="23"/>
      <c r="E39" s="135" t="str">
        <f>IF(D39="","",DATEDIF(D39,Facesheet!$B$3,"Y"))</f>
        <v/>
      </c>
      <c r="F39" s="10"/>
    </row>
    <row r="40" spans="1:6" ht="21.75" customHeight="1" x14ac:dyDescent="0.15">
      <c r="A40" s="487"/>
      <c r="B40" s="135" t="s">
        <v>50</v>
      </c>
      <c r="C40" s="80"/>
      <c r="D40" s="23"/>
      <c r="E40" s="135" t="str">
        <f>IF(D40="","",DATEDIF(D40,Facesheet!$B$3,"Y"))</f>
        <v/>
      </c>
      <c r="F40" s="10"/>
    </row>
    <row r="41" spans="1:6" ht="21.75" customHeight="1" x14ac:dyDescent="0.15">
      <c r="A41" s="486" t="s">
        <v>137</v>
      </c>
      <c r="B41" s="135" t="s">
        <v>50</v>
      </c>
      <c r="C41" s="80"/>
      <c r="D41" s="23"/>
      <c r="E41" s="135" t="str">
        <f>IF(D41="","",DATEDIF(D41,Facesheet!$B$3,"Y"))</f>
        <v/>
      </c>
      <c r="F41" s="10"/>
    </row>
    <row r="42" spans="1:6" ht="21.75" customHeight="1" x14ac:dyDescent="0.15">
      <c r="A42" s="487"/>
      <c r="B42" s="135" t="s">
        <v>50</v>
      </c>
      <c r="C42" s="80"/>
      <c r="D42" s="23"/>
      <c r="E42" s="135" t="str">
        <f>IF(D42="","",DATEDIF(D42,Facesheet!$B$3,"Y"))</f>
        <v/>
      </c>
      <c r="F42" s="10"/>
    </row>
    <row r="43" spans="1:6" ht="21.75" customHeight="1" x14ac:dyDescent="0.15">
      <c r="A43" s="210" t="s">
        <v>219</v>
      </c>
      <c r="B43" s="227"/>
      <c r="C43" s="80"/>
      <c r="D43" s="23"/>
      <c r="E43" s="135" t="str">
        <f>IF(D43="","",DATEDIF(D43,Facesheet!$B$3,"Y"))</f>
        <v/>
      </c>
      <c r="F43" s="10"/>
    </row>
    <row r="44" spans="1:6" ht="21.75" customHeight="1" x14ac:dyDescent="0.15">
      <c r="A44" s="210" t="s">
        <v>219</v>
      </c>
      <c r="B44" s="227"/>
      <c r="C44" s="80"/>
      <c r="D44" s="23"/>
      <c r="E44" s="135" t="str">
        <f>IF(D44="","",DATEDIF(D44,Facesheet!$B$3,"Y"))</f>
        <v/>
      </c>
      <c r="F44" s="10"/>
    </row>
    <row r="45" spans="1:6" ht="24" customHeight="1" x14ac:dyDescent="0.15">
      <c r="A45" s="485" t="s">
        <v>263</v>
      </c>
      <c r="B45" s="485"/>
      <c r="C45" s="485"/>
      <c r="D45" s="485"/>
      <c r="E45" s="485"/>
      <c r="F45" s="485"/>
    </row>
    <row r="46" spans="1:6" ht="24" customHeight="1" thickBot="1" x14ac:dyDescent="0.2"/>
    <row r="47" spans="1:6" ht="21.75" customHeight="1" thickBot="1" x14ac:dyDescent="0.2">
      <c r="A47" s="472" t="s">
        <v>132</v>
      </c>
      <c r="B47" s="472"/>
      <c r="C47" s="166" t="s">
        <v>139</v>
      </c>
      <c r="D47"/>
    </row>
    <row r="48" spans="1:6" ht="7.5" customHeight="1" x14ac:dyDescent="0.15"/>
    <row r="49" spans="1:6" ht="21.75" customHeight="1" x14ac:dyDescent="0.15">
      <c r="A49" s="432"/>
      <c r="B49" s="434"/>
      <c r="C49" s="98" t="s">
        <v>37</v>
      </c>
      <c r="D49" s="167" t="s">
        <v>110</v>
      </c>
      <c r="E49" s="98" t="s">
        <v>26</v>
      </c>
      <c r="F49" s="77" t="s">
        <v>111</v>
      </c>
    </row>
    <row r="50" spans="1:6" ht="21.75" customHeight="1" x14ac:dyDescent="0.15">
      <c r="A50" s="488" t="s">
        <v>49</v>
      </c>
      <c r="B50" s="488"/>
      <c r="C50" s="80"/>
      <c r="D50" s="19"/>
      <c r="E50" s="135" t="str">
        <f>IF(D50="","",DATEDIF(D50,Facesheet!$B$3,"Y"))</f>
        <v/>
      </c>
      <c r="F50" s="10"/>
    </row>
    <row r="51" spans="1:6" ht="21.75" customHeight="1" x14ac:dyDescent="0.15">
      <c r="A51" s="486" t="s">
        <v>135</v>
      </c>
      <c r="B51" s="135" t="s">
        <v>50</v>
      </c>
      <c r="C51" s="80"/>
      <c r="D51" s="23"/>
      <c r="E51" s="135" t="str">
        <f>IF(D51="","",DATEDIF(D51,Facesheet!$B$3,"Y"))</f>
        <v/>
      </c>
      <c r="F51" s="10"/>
    </row>
    <row r="52" spans="1:6" ht="21.75" customHeight="1" x14ac:dyDescent="0.15">
      <c r="A52" s="487"/>
      <c r="B52" s="135" t="s">
        <v>50</v>
      </c>
      <c r="C52" s="80"/>
      <c r="D52" s="23"/>
      <c r="E52" s="135" t="str">
        <f>IF(D52="","",DATEDIF(D52,Facesheet!$B$3,"Y"))</f>
        <v/>
      </c>
      <c r="F52" s="10"/>
    </row>
    <row r="53" spans="1:6" ht="21.75" customHeight="1" x14ac:dyDescent="0.15">
      <c r="A53" s="486" t="s">
        <v>136</v>
      </c>
      <c r="B53" s="135" t="s">
        <v>50</v>
      </c>
      <c r="C53" s="80"/>
      <c r="D53" s="23"/>
      <c r="E53" s="135" t="str">
        <f>IF(D53="","",DATEDIF(D53,Facesheet!$B$3,"Y"))</f>
        <v/>
      </c>
      <c r="F53" s="10"/>
    </row>
    <row r="54" spans="1:6" ht="21.75" customHeight="1" x14ac:dyDescent="0.15">
      <c r="A54" s="487"/>
      <c r="B54" s="135" t="s">
        <v>50</v>
      </c>
      <c r="C54" s="80"/>
      <c r="D54" s="23"/>
      <c r="E54" s="135" t="str">
        <f>IF(D54="","",DATEDIF(D54,Facesheet!$B$3,"Y"))</f>
        <v/>
      </c>
      <c r="F54" s="10"/>
    </row>
    <row r="55" spans="1:6" ht="21.75" customHeight="1" x14ac:dyDescent="0.15">
      <c r="A55" s="486" t="s">
        <v>137</v>
      </c>
      <c r="B55" s="135" t="s">
        <v>50</v>
      </c>
      <c r="C55" s="80"/>
      <c r="D55" s="23"/>
      <c r="E55" s="135" t="str">
        <f>IF(D55="","",DATEDIF(D55,Facesheet!$B$3,"Y"))</f>
        <v/>
      </c>
      <c r="F55" s="10"/>
    </row>
    <row r="56" spans="1:6" ht="21.75" customHeight="1" x14ac:dyDescent="0.15">
      <c r="A56" s="487"/>
      <c r="B56" s="135" t="s">
        <v>50</v>
      </c>
      <c r="C56" s="80"/>
      <c r="D56" s="23"/>
      <c r="E56" s="135" t="str">
        <f>IF(D56="","",DATEDIF(D56,Facesheet!$B$3,"Y"))</f>
        <v/>
      </c>
      <c r="F56" s="10"/>
    </row>
    <row r="57" spans="1:6" ht="21.75" customHeight="1" x14ac:dyDescent="0.15">
      <c r="A57" s="210" t="s">
        <v>219</v>
      </c>
      <c r="B57" s="227"/>
      <c r="C57" s="80"/>
      <c r="D57" s="23"/>
      <c r="E57" s="135" t="str">
        <f>IF(D57="","",DATEDIF(D57,Facesheet!$B$3,"Y"))</f>
        <v/>
      </c>
      <c r="F57" s="10"/>
    </row>
    <row r="58" spans="1:6" ht="21.75" customHeight="1" x14ac:dyDescent="0.15">
      <c r="A58" s="210" t="s">
        <v>219</v>
      </c>
      <c r="B58" s="227"/>
      <c r="C58" s="80"/>
      <c r="D58" s="23"/>
      <c r="E58" s="135" t="str">
        <f>IF(D58="","",DATEDIF(D58,Facesheet!$B$3,"Y"))</f>
        <v/>
      </c>
      <c r="F58" s="10"/>
    </row>
    <row r="59" spans="1:6" ht="21.75" customHeight="1" x14ac:dyDescent="0.15">
      <c r="A59" s="485" t="s">
        <v>263</v>
      </c>
      <c r="B59" s="485"/>
      <c r="C59" s="485"/>
      <c r="D59" s="485"/>
      <c r="E59" s="485"/>
      <c r="F59" s="485"/>
    </row>
    <row r="60" spans="1:6" ht="21.75" customHeight="1" thickBot="1" x14ac:dyDescent="0.2"/>
    <row r="61" spans="1:6" ht="24" customHeight="1" thickBot="1" x14ac:dyDescent="0.2">
      <c r="A61" s="472" t="s">
        <v>132</v>
      </c>
      <c r="B61" s="472"/>
      <c r="C61" s="166" t="s">
        <v>140</v>
      </c>
      <c r="D61"/>
    </row>
    <row r="62" spans="1:6" ht="7.5" customHeight="1" x14ac:dyDescent="0.15"/>
    <row r="63" spans="1:6" ht="21.75" customHeight="1" x14ac:dyDescent="0.15">
      <c r="A63" s="432"/>
      <c r="B63" s="434"/>
      <c r="C63" s="98" t="s">
        <v>37</v>
      </c>
      <c r="D63" s="167" t="s">
        <v>110</v>
      </c>
      <c r="E63" s="98" t="s">
        <v>26</v>
      </c>
      <c r="F63" s="77" t="s">
        <v>111</v>
      </c>
    </row>
    <row r="64" spans="1:6" ht="21.75" customHeight="1" x14ac:dyDescent="0.15">
      <c r="A64" s="488" t="s">
        <v>49</v>
      </c>
      <c r="B64" s="488"/>
      <c r="C64" s="80"/>
      <c r="D64" s="19"/>
      <c r="E64" s="135" t="str">
        <f>IF(D64="","",DATEDIF(D64,Facesheet!$B$3,"Y"))</f>
        <v/>
      </c>
      <c r="F64" s="10"/>
    </row>
    <row r="65" spans="1:6" ht="21.75" customHeight="1" x14ac:dyDescent="0.15">
      <c r="A65" s="486" t="s">
        <v>135</v>
      </c>
      <c r="B65" s="135" t="s">
        <v>50</v>
      </c>
      <c r="C65" s="80"/>
      <c r="D65" s="23"/>
      <c r="E65" s="135" t="str">
        <f>IF(D65="","",DATEDIF(D65,Facesheet!$B$3,"Y"))</f>
        <v/>
      </c>
      <c r="F65" s="10"/>
    </row>
    <row r="66" spans="1:6" ht="21.75" customHeight="1" x14ac:dyDescent="0.15">
      <c r="A66" s="487"/>
      <c r="B66" s="135" t="s">
        <v>50</v>
      </c>
      <c r="C66" s="80"/>
      <c r="D66" s="23"/>
      <c r="E66" s="135" t="str">
        <f>IF(D66="","",DATEDIF(D66,Facesheet!$B$3,"Y"))</f>
        <v/>
      </c>
      <c r="F66" s="10"/>
    </row>
    <row r="67" spans="1:6" ht="21.75" customHeight="1" x14ac:dyDescent="0.15">
      <c r="A67" s="486" t="s">
        <v>136</v>
      </c>
      <c r="B67" s="135" t="s">
        <v>50</v>
      </c>
      <c r="C67" s="80"/>
      <c r="D67" s="23"/>
      <c r="E67" s="135" t="str">
        <f>IF(D67="","",DATEDIF(D67,Facesheet!$B$3,"Y"))</f>
        <v/>
      </c>
      <c r="F67" s="10"/>
    </row>
    <row r="68" spans="1:6" ht="21.75" customHeight="1" x14ac:dyDescent="0.15">
      <c r="A68" s="487"/>
      <c r="B68" s="135" t="s">
        <v>50</v>
      </c>
      <c r="C68" s="80"/>
      <c r="D68" s="23"/>
      <c r="E68" s="135" t="str">
        <f>IF(D68="","",DATEDIF(D68,Facesheet!$B$3,"Y"))</f>
        <v/>
      </c>
      <c r="F68" s="10"/>
    </row>
    <row r="69" spans="1:6" ht="21.75" customHeight="1" x14ac:dyDescent="0.15">
      <c r="A69" s="486" t="s">
        <v>137</v>
      </c>
      <c r="B69" s="135" t="s">
        <v>50</v>
      </c>
      <c r="C69" s="80"/>
      <c r="D69" s="23"/>
      <c r="E69" s="135" t="str">
        <f>IF(D69="","",DATEDIF(D69,Facesheet!$B$3,"Y"))</f>
        <v/>
      </c>
      <c r="F69" s="10"/>
    </row>
    <row r="70" spans="1:6" ht="21.75" customHeight="1" x14ac:dyDescent="0.15">
      <c r="A70" s="487"/>
      <c r="B70" s="135" t="s">
        <v>50</v>
      </c>
      <c r="C70" s="80"/>
      <c r="D70" s="23"/>
      <c r="E70" s="135" t="str">
        <f>IF(D70="","",DATEDIF(D70,Facesheet!$B$3,"Y"))</f>
        <v/>
      </c>
      <c r="F70" s="10"/>
    </row>
    <row r="71" spans="1:6" ht="21.75" customHeight="1" x14ac:dyDescent="0.15">
      <c r="A71" s="210" t="s">
        <v>219</v>
      </c>
      <c r="B71" s="227"/>
      <c r="C71" s="80"/>
      <c r="D71" s="23"/>
      <c r="E71" s="135" t="str">
        <f>IF(D71="","",DATEDIF(D71,Facesheet!$B$3,"Y"))</f>
        <v/>
      </c>
      <c r="F71" s="10"/>
    </row>
    <row r="72" spans="1:6" ht="21.75" customHeight="1" x14ac:dyDescent="0.15">
      <c r="A72" s="210" t="s">
        <v>219</v>
      </c>
      <c r="B72" s="227"/>
      <c r="C72" s="80"/>
      <c r="D72" s="23"/>
      <c r="E72" s="135" t="str">
        <f>IF(D72="","",DATEDIF(D72,Facesheet!$B$3,"Y"))</f>
        <v/>
      </c>
      <c r="F72" s="10"/>
    </row>
    <row r="73" spans="1:6" ht="21.75" customHeight="1" x14ac:dyDescent="0.15">
      <c r="A73" s="485" t="s">
        <v>263</v>
      </c>
      <c r="B73" s="485"/>
      <c r="C73" s="485"/>
      <c r="D73" s="485"/>
      <c r="E73" s="485"/>
      <c r="F73" s="485"/>
    </row>
    <row r="74" spans="1:6" ht="21.75" customHeight="1" x14ac:dyDescent="0.15"/>
    <row r="75" spans="1:6" ht="21.75" customHeight="1" x14ac:dyDescent="0.15"/>
    <row r="76" spans="1:6" ht="21.75" customHeight="1" x14ac:dyDescent="0.15"/>
    <row r="77" spans="1:6" ht="21.75" customHeight="1" x14ac:dyDescent="0.15"/>
    <row r="78" spans="1:6" ht="21.75" customHeight="1" x14ac:dyDescent="0.15"/>
    <row r="79" spans="1:6" ht="21.75" customHeight="1" x14ac:dyDescent="0.15"/>
    <row r="80" spans="1:6" ht="21.75" customHeight="1" x14ac:dyDescent="0.15"/>
    <row r="81" ht="21.75" customHeight="1" x14ac:dyDescent="0.15"/>
    <row r="82" ht="21.75" customHeight="1" x14ac:dyDescent="0.15"/>
    <row r="83" ht="21.75" customHeight="1" x14ac:dyDescent="0.15"/>
    <row r="84" ht="21.75" customHeight="1" x14ac:dyDescent="0.15"/>
    <row r="85" ht="21.75" customHeight="1" x14ac:dyDescent="0.15"/>
    <row r="86" ht="21.75" customHeight="1" x14ac:dyDescent="0.15"/>
    <row r="87" ht="21.75" customHeight="1" x14ac:dyDescent="0.15"/>
    <row r="88" ht="21.75" customHeight="1" x14ac:dyDescent="0.15"/>
    <row r="89" ht="21.75" customHeight="1" x14ac:dyDescent="0.15"/>
    <row r="90" ht="21.75" customHeight="1" x14ac:dyDescent="0.15"/>
    <row r="91" ht="21.75" customHeight="1" x14ac:dyDescent="0.15"/>
    <row r="92" ht="21.75" customHeight="1" x14ac:dyDescent="0.15"/>
    <row r="93" ht="21.75" customHeight="1" x14ac:dyDescent="0.15"/>
    <row r="94" ht="21.75" customHeight="1" x14ac:dyDescent="0.15"/>
    <row r="95" ht="21.75" customHeight="1" x14ac:dyDescent="0.15"/>
    <row r="96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  <row r="122" ht="21.75" customHeight="1" x14ac:dyDescent="0.15"/>
    <row r="123" ht="21.75" customHeight="1" x14ac:dyDescent="0.15"/>
    <row r="124" ht="21.75" customHeight="1" x14ac:dyDescent="0.15"/>
    <row r="125" ht="21.75" customHeight="1" x14ac:dyDescent="0.15"/>
    <row r="126" ht="21.75" customHeight="1" x14ac:dyDescent="0.15"/>
    <row r="127" ht="21.75" customHeight="1" x14ac:dyDescent="0.15"/>
    <row r="128" ht="21.75" customHeight="1" x14ac:dyDescent="0.15"/>
    <row r="129" ht="21.75" customHeight="1" x14ac:dyDescent="0.15"/>
    <row r="130" ht="21.75" customHeight="1" x14ac:dyDescent="0.15"/>
    <row r="131" ht="21.75" customHeight="1" x14ac:dyDescent="0.15"/>
    <row r="132" ht="21.75" customHeight="1" x14ac:dyDescent="0.15"/>
    <row r="133" ht="21.75" customHeight="1" x14ac:dyDescent="0.15"/>
    <row r="134" ht="21.75" customHeight="1" x14ac:dyDescent="0.15"/>
    <row r="135" ht="21.75" customHeight="1" x14ac:dyDescent="0.15"/>
    <row r="136" ht="21.75" customHeight="1" x14ac:dyDescent="0.15"/>
    <row r="137" ht="21.75" customHeight="1" x14ac:dyDescent="0.15"/>
    <row r="138" ht="21.75" customHeight="1" x14ac:dyDescent="0.15"/>
    <row r="139" ht="21.75" customHeight="1" x14ac:dyDescent="0.15"/>
    <row r="140" ht="21.75" customHeight="1" x14ac:dyDescent="0.15"/>
    <row r="141" ht="21.75" customHeight="1" x14ac:dyDescent="0.15"/>
    <row r="142" ht="21.75" customHeight="1" x14ac:dyDescent="0.15"/>
    <row r="143" ht="21.75" customHeight="1" x14ac:dyDescent="0.15"/>
    <row r="144" ht="21.75" customHeight="1" x14ac:dyDescent="0.15"/>
    <row r="145" ht="21.75" customHeight="1" x14ac:dyDescent="0.15"/>
    <row r="146" ht="21.75" customHeight="1" x14ac:dyDescent="0.15"/>
    <row r="147" ht="21.75" customHeight="1" x14ac:dyDescent="0.15"/>
    <row r="148" ht="21.75" customHeight="1" x14ac:dyDescent="0.15"/>
    <row r="149" ht="21.75" customHeight="1" x14ac:dyDescent="0.15"/>
    <row r="150" ht="21.75" customHeight="1" x14ac:dyDescent="0.15"/>
    <row r="151" ht="21.75" customHeight="1" x14ac:dyDescent="0.15"/>
    <row r="152" ht="21.75" customHeight="1" x14ac:dyDescent="0.15"/>
    <row r="153" ht="21.75" customHeight="1" x14ac:dyDescent="0.15"/>
    <row r="154" ht="21.75" customHeight="1" x14ac:dyDescent="0.15"/>
    <row r="155" ht="21.75" customHeight="1" x14ac:dyDescent="0.15"/>
    <row r="156" ht="21.75" customHeight="1" x14ac:dyDescent="0.15"/>
    <row r="157" ht="21.75" customHeight="1" x14ac:dyDescent="0.15"/>
    <row r="158" ht="21.75" customHeight="1" x14ac:dyDescent="0.15"/>
    <row r="159" ht="21.75" customHeight="1" x14ac:dyDescent="0.15"/>
    <row r="160" ht="21.75" customHeight="1" x14ac:dyDescent="0.15"/>
    <row r="161" ht="21.75" customHeight="1" x14ac:dyDescent="0.15"/>
    <row r="162" ht="21.75" customHeight="1" x14ac:dyDescent="0.15"/>
    <row r="163" ht="21.75" customHeight="1" x14ac:dyDescent="0.15"/>
    <row r="164" ht="21.75" customHeight="1" x14ac:dyDescent="0.15"/>
    <row r="165" ht="21.75" customHeight="1" x14ac:dyDescent="0.15"/>
    <row r="166" ht="21.75" customHeight="1" x14ac:dyDescent="0.15"/>
    <row r="167" ht="21.75" customHeight="1" x14ac:dyDescent="0.15"/>
    <row r="168" ht="21.75" customHeight="1" x14ac:dyDescent="0.15"/>
    <row r="169" ht="21.75" customHeight="1" x14ac:dyDescent="0.15"/>
    <row r="170" ht="21.75" customHeight="1" x14ac:dyDescent="0.15"/>
    <row r="171" ht="21.75" customHeight="1" x14ac:dyDescent="0.15"/>
    <row r="172" ht="21.75" customHeight="1" x14ac:dyDescent="0.15"/>
    <row r="173" ht="21.75" customHeight="1" x14ac:dyDescent="0.15"/>
    <row r="174" ht="21.75" customHeight="1" x14ac:dyDescent="0.15"/>
    <row r="175" ht="21.75" customHeight="1" x14ac:dyDescent="0.15"/>
    <row r="176" ht="21.75" customHeight="1" x14ac:dyDescent="0.15"/>
    <row r="177" ht="21.75" customHeight="1" x14ac:dyDescent="0.15"/>
    <row r="178" ht="21.75" customHeight="1" x14ac:dyDescent="0.15"/>
    <row r="179" ht="21.75" customHeight="1" x14ac:dyDescent="0.15"/>
    <row r="180" ht="21.75" customHeight="1" x14ac:dyDescent="0.15"/>
    <row r="181" ht="21.75" customHeight="1" x14ac:dyDescent="0.15"/>
    <row r="182" ht="21.75" customHeight="1" x14ac:dyDescent="0.15"/>
    <row r="183" ht="21.75" customHeight="1" x14ac:dyDescent="0.15"/>
    <row r="184" ht="21.75" customHeight="1" x14ac:dyDescent="0.15"/>
    <row r="185" ht="21.75" customHeight="1" x14ac:dyDescent="0.15"/>
    <row r="186" ht="21.75" customHeight="1" x14ac:dyDescent="0.15"/>
    <row r="187" ht="21.75" customHeight="1" x14ac:dyDescent="0.15"/>
    <row r="188" ht="21.75" customHeight="1" x14ac:dyDescent="0.15"/>
    <row r="189" ht="21.75" customHeight="1" x14ac:dyDescent="0.15"/>
    <row r="190" ht="21.75" customHeight="1" x14ac:dyDescent="0.15"/>
    <row r="191" ht="21.75" customHeight="1" x14ac:dyDescent="0.15"/>
    <row r="192" ht="21.75" customHeight="1" x14ac:dyDescent="0.15"/>
    <row r="193" ht="21.75" customHeight="1" x14ac:dyDescent="0.15"/>
    <row r="194" ht="21.75" customHeight="1" x14ac:dyDescent="0.15"/>
    <row r="195" ht="21.75" customHeight="1" x14ac:dyDescent="0.15"/>
    <row r="196" ht="21.75" customHeight="1" x14ac:dyDescent="0.15"/>
    <row r="197" ht="21.75" customHeight="1" x14ac:dyDescent="0.15"/>
    <row r="198" ht="21.75" customHeight="1" x14ac:dyDescent="0.15"/>
    <row r="199" ht="21.75" customHeight="1" x14ac:dyDescent="0.15"/>
    <row r="200" ht="21.75" customHeight="1" x14ac:dyDescent="0.15"/>
    <row r="201" ht="21.75" customHeight="1" x14ac:dyDescent="0.15"/>
    <row r="202" ht="21.75" customHeight="1" x14ac:dyDescent="0.15"/>
    <row r="203" ht="21.75" customHeight="1" x14ac:dyDescent="0.15"/>
    <row r="204" ht="21.75" customHeight="1" x14ac:dyDescent="0.15"/>
    <row r="205" ht="21.75" customHeight="1" x14ac:dyDescent="0.15"/>
    <row r="206" ht="21.75" customHeight="1" x14ac:dyDescent="0.15"/>
    <row r="207" ht="21.75" customHeight="1" x14ac:dyDescent="0.15"/>
    <row r="208" ht="21.75" customHeight="1" x14ac:dyDescent="0.15"/>
    <row r="209" ht="21.75" customHeight="1" x14ac:dyDescent="0.15"/>
    <row r="210" ht="21.75" customHeight="1" x14ac:dyDescent="0.15"/>
    <row r="211" ht="21.75" customHeight="1" x14ac:dyDescent="0.15"/>
    <row r="212" ht="21.75" customHeight="1" x14ac:dyDescent="0.15"/>
    <row r="213" ht="21.75" customHeight="1" x14ac:dyDescent="0.15"/>
    <row r="214" ht="21.75" customHeight="1" x14ac:dyDescent="0.15"/>
    <row r="215" ht="21.75" customHeight="1" x14ac:dyDescent="0.15"/>
    <row r="216" ht="21.75" customHeight="1" x14ac:dyDescent="0.15"/>
    <row r="217" ht="21.75" customHeight="1" x14ac:dyDescent="0.15"/>
    <row r="218" ht="21.75" customHeight="1" x14ac:dyDescent="0.15"/>
    <row r="219" ht="21.75" customHeight="1" x14ac:dyDescent="0.15"/>
    <row r="220" ht="21.75" customHeight="1" x14ac:dyDescent="0.15"/>
    <row r="221" ht="21.75" customHeight="1" x14ac:dyDescent="0.15"/>
    <row r="222" ht="21.75" customHeight="1" x14ac:dyDescent="0.15"/>
    <row r="223" ht="21.75" customHeight="1" x14ac:dyDescent="0.15"/>
    <row r="224" ht="21.75" customHeight="1" x14ac:dyDescent="0.15"/>
    <row r="225" ht="21.75" customHeight="1" x14ac:dyDescent="0.15"/>
    <row r="226" ht="21.75" customHeight="1" x14ac:dyDescent="0.15"/>
    <row r="227" ht="21.75" customHeight="1" x14ac:dyDescent="0.15"/>
    <row r="228" ht="21.75" customHeight="1" x14ac:dyDescent="0.15"/>
    <row r="229" ht="21.75" customHeight="1" x14ac:dyDescent="0.15"/>
    <row r="230" ht="21.75" customHeight="1" x14ac:dyDescent="0.15"/>
    <row r="231" ht="21.75" customHeight="1" x14ac:dyDescent="0.15"/>
    <row r="232" ht="21.75" customHeight="1" x14ac:dyDescent="0.15"/>
    <row r="233" ht="21.75" customHeight="1" x14ac:dyDescent="0.15"/>
    <row r="234" ht="21.75" customHeight="1" x14ac:dyDescent="0.15"/>
    <row r="235" ht="21.75" customHeight="1" x14ac:dyDescent="0.15"/>
    <row r="236" ht="21.75" customHeight="1" x14ac:dyDescent="0.15"/>
    <row r="237" ht="21.75" customHeight="1" x14ac:dyDescent="0.15"/>
    <row r="238" ht="21.75" customHeight="1" x14ac:dyDescent="0.15"/>
    <row r="239" ht="21.75" customHeight="1" x14ac:dyDescent="0.15"/>
    <row r="240" ht="21.75" customHeight="1" x14ac:dyDescent="0.15"/>
    <row r="241" ht="21.75" customHeight="1" x14ac:dyDescent="0.15"/>
    <row r="242" ht="21.75" customHeight="1" x14ac:dyDescent="0.15"/>
    <row r="243" ht="21.75" customHeight="1" x14ac:dyDescent="0.15"/>
    <row r="244" ht="21.75" customHeight="1" x14ac:dyDescent="0.15"/>
    <row r="245" ht="21.75" customHeight="1" x14ac:dyDescent="0.15"/>
    <row r="246" ht="21.75" customHeight="1" x14ac:dyDescent="0.15"/>
    <row r="247" ht="21.75" customHeight="1" x14ac:dyDescent="0.15"/>
    <row r="248" ht="21.75" customHeight="1" x14ac:dyDescent="0.15"/>
    <row r="249" ht="21.75" customHeight="1" x14ac:dyDescent="0.15"/>
    <row r="250" ht="21.75" customHeight="1" x14ac:dyDescent="0.15"/>
    <row r="251" ht="21.75" customHeight="1" x14ac:dyDescent="0.15"/>
    <row r="252" ht="21.75" customHeight="1" x14ac:dyDescent="0.15"/>
    <row r="253" ht="21.75" customHeight="1" x14ac:dyDescent="0.15"/>
    <row r="254" ht="21.75" customHeight="1" x14ac:dyDescent="0.15"/>
    <row r="255" ht="21.75" customHeight="1" x14ac:dyDescent="0.15"/>
    <row r="256" ht="21.75" customHeight="1" x14ac:dyDescent="0.15"/>
    <row r="257" ht="21.75" customHeight="1" x14ac:dyDescent="0.15"/>
    <row r="258" ht="21.75" customHeight="1" x14ac:dyDescent="0.15"/>
    <row r="259" ht="21.75" customHeight="1" x14ac:dyDescent="0.15"/>
    <row r="260" ht="21.75" customHeight="1" x14ac:dyDescent="0.15"/>
    <row r="261" ht="21.75" customHeight="1" x14ac:dyDescent="0.15"/>
    <row r="262" ht="21.75" customHeight="1" x14ac:dyDescent="0.15"/>
    <row r="263" ht="21.75" customHeight="1" x14ac:dyDescent="0.15"/>
    <row r="264" ht="21.75" customHeight="1" x14ac:dyDescent="0.15"/>
    <row r="265" ht="21.75" customHeight="1" x14ac:dyDescent="0.15"/>
    <row r="266" ht="21.75" customHeight="1" x14ac:dyDescent="0.15"/>
    <row r="267" ht="21.75" customHeight="1" x14ac:dyDescent="0.15"/>
    <row r="268" ht="21.75" customHeight="1" x14ac:dyDescent="0.15"/>
    <row r="269" ht="21.75" customHeight="1" x14ac:dyDescent="0.15"/>
    <row r="270" ht="21.75" customHeight="1" x14ac:dyDescent="0.15"/>
    <row r="271" ht="21.75" customHeight="1" x14ac:dyDescent="0.15"/>
    <row r="272" ht="21.75" customHeight="1" x14ac:dyDescent="0.15"/>
    <row r="273" ht="21.75" customHeight="1" x14ac:dyDescent="0.15"/>
    <row r="274" ht="21.75" customHeight="1" x14ac:dyDescent="0.15"/>
    <row r="275" ht="21.75" customHeight="1" x14ac:dyDescent="0.15"/>
    <row r="276" ht="21.75" customHeight="1" x14ac:dyDescent="0.15"/>
    <row r="277" ht="21.75" customHeight="1" x14ac:dyDescent="0.15"/>
    <row r="278" ht="21.75" customHeight="1" x14ac:dyDescent="0.15"/>
    <row r="279" ht="21.75" customHeight="1" x14ac:dyDescent="0.15"/>
    <row r="280" ht="21.75" customHeight="1" x14ac:dyDescent="0.15"/>
    <row r="281" ht="21.75" customHeight="1" x14ac:dyDescent="0.15"/>
    <row r="282" ht="21.75" customHeight="1" x14ac:dyDescent="0.15"/>
    <row r="283" ht="21.75" customHeight="1" x14ac:dyDescent="0.15"/>
    <row r="284" ht="21.75" customHeight="1" x14ac:dyDescent="0.15"/>
    <row r="285" ht="21.75" customHeight="1" x14ac:dyDescent="0.15"/>
    <row r="286" ht="21.75" customHeight="1" x14ac:dyDescent="0.15"/>
    <row r="287" ht="21.75" customHeight="1" x14ac:dyDescent="0.15"/>
    <row r="288" ht="21.75" customHeight="1" x14ac:dyDescent="0.15"/>
    <row r="289" ht="21.75" customHeight="1" x14ac:dyDescent="0.15"/>
    <row r="290" ht="21.75" customHeight="1" x14ac:dyDescent="0.15"/>
    <row r="291" ht="21.75" customHeight="1" x14ac:dyDescent="0.15"/>
    <row r="292" ht="21.75" customHeight="1" x14ac:dyDescent="0.15"/>
    <row r="293" ht="21.75" customHeight="1" x14ac:dyDescent="0.15"/>
    <row r="294" ht="21.75" customHeight="1" x14ac:dyDescent="0.15"/>
    <row r="295" ht="21.75" customHeight="1" x14ac:dyDescent="0.15"/>
    <row r="296" ht="21.75" customHeight="1" x14ac:dyDescent="0.15"/>
    <row r="297" ht="21.75" customHeight="1" x14ac:dyDescent="0.15"/>
    <row r="298" ht="21.75" customHeight="1" x14ac:dyDescent="0.15"/>
    <row r="299" ht="21.75" customHeight="1" x14ac:dyDescent="0.15"/>
    <row r="300" ht="21.75" customHeight="1" x14ac:dyDescent="0.15"/>
    <row r="301" ht="21.75" customHeight="1" x14ac:dyDescent="0.15"/>
    <row r="302" ht="21.75" customHeight="1" x14ac:dyDescent="0.15"/>
    <row r="303" ht="21.75" customHeight="1" x14ac:dyDescent="0.15"/>
    <row r="304" ht="21.75" customHeight="1" x14ac:dyDescent="0.15"/>
    <row r="305" ht="21.75" customHeight="1" x14ac:dyDescent="0.15"/>
    <row r="306" ht="21.75" customHeight="1" x14ac:dyDescent="0.15"/>
    <row r="307" ht="21.75" customHeight="1" x14ac:dyDescent="0.15"/>
    <row r="308" ht="21.75" customHeight="1" x14ac:dyDescent="0.15"/>
    <row r="309" ht="21.75" customHeight="1" x14ac:dyDescent="0.15"/>
    <row r="310" ht="21.75" customHeight="1" x14ac:dyDescent="0.15"/>
    <row r="311" ht="21.75" customHeight="1" x14ac:dyDescent="0.15"/>
    <row r="312" ht="21.75" customHeight="1" x14ac:dyDescent="0.15"/>
    <row r="313" ht="21.75" customHeight="1" x14ac:dyDescent="0.15"/>
    <row r="314" ht="21.75" customHeight="1" x14ac:dyDescent="0.15"/>
    <row r="315" ht="21.75" customHeight="1" x14ac:dyDescent="0.15"/>
    <row r="316" ht="21.75" customHeight="1" x14ac:dyDescent="0.15"/>
    <row r="317" ht="21.75" customHeight="1" x14ac:dyDescent="0.15"/>
    <row r="318" ht="21.75" customHeight="1" x14ac:dyDescent="0.15"/>
    <row r="319" ht="21.75" customHeight="1" x14ac:dyDescent="0.15"/>
    <row r="320" ht="21.75" customHeight="1" x14ac:dyDescent="0.15"/>
    <row r="321" ht="21.75" customHeight="1" x14ac:dyDescent="0.15"/>
    <row r="322" ht="21.75" customHeight="1" x14ac:dyDescent="0.15"/>
    <row r="323" ht="21.75" customHeight="1" x14ac:dyDescent="0.15"/>
    <row r="324" ht="21.75" customHeight="1" x14ac:dyDescent="0.15"/>
    <row r="325" ht="21.75" customHeight="1" x14ac:dyDescent="0.15"/>
    <row r="326" ht="21.75" customHeight="1" x14ac:dyDescent="0.15"/>
    <row r="327" ht="21.75" customHeight="1" x14ac:dyDescent="0.15"/>
    <row r="328" ht="21.75" customHeight="1" x14ac:dyDescent="0.15"/>
    <row r="329" ht="21.75" customHeight="1" x14ac:dyDescent="0.15"/>
    <row r="330" ht="21.75" customHeight="1" x14ac:dyDescent="0.15"/>
    <row r="331" ht="21.75" customHeight="1" x14ac:dyDescent="0.15"/>
    <row r="332" ht="21.75" customHeight="1" x14ac:dyDescent="0.15"/>
    <row r="333" ht="21.75" customHeight="1" x14ac:dyDescent="0.15"/>
    <row r="334" ht="21.75" customHeight="1" x14ac:dyDescent="0.15"/>
    <row r="335" ht="21.75" customHeight="1" x14ac:dyDescent="0.15"/>
    <row r="336" ht="21.75" customHeight="1" x14ac:dyDescent="0.15"/>
    <row r="337" ht="21.75" customHeight="1" x14ac:dyDescent="0.15"/>
    <row r="338" ht="21.75" customHeight="1" x14ac:dyDescent="0.15"/>
    <row r="339" ht="21.75" customHeight="1" x14ac:dyDescent="0.15"/>
    <row r="340" ht="21.75" customHeight="1" x14ac:dyDescent="0.15"/>
    <row r="341" ht="21.75" customHeight="1" x14ac:dyDescent="0.15"/>
    <row r="342" ht="21.75" customHeight="1" x14ac:dyDescent="0.15"/>
    <row r="343" ht="21.75" customHeight="1" x14ac:dyDescent="0.15"/>
    <row r="344" ht="21.75" customHeight="1" x14ac:dyDescent="0.15"/>
    <row r="345" ht="21.75" customHeight="1" x14ac:dyDescent="0.15"/>
    <row r="346" ht="21.75" customHeight="1" x14ac:dyDescent="0.15"/>
    <row r="347" ht="21.75" customHeight="1" x14ac:dyDescent="0.15"/>
    <row r="348" ht="21.75" customHeight="1" x14ac:dyDescent="0.15"/>
    <row r="349" ht="21.75" customHeight="1" x14ac:dyDescent="0.15"/>
    <row r="350" ht="21.75" customHeight="1" x14ac:dyDescent="0.15"/>
    <row r="351" ht="21.75" customHeight="1" x14ac:dyDescent="0.15"/>
    <row r="352" ht="21.75" customHeight="1" x14ac:dyDescent="0.15"/>
    <row r="353" ht="21.75" customHeight="1" x14ac:dyDescent="0.15"/>
    <row r="354" ht="21.75" customHeight="1" x14ac:dyDescent="0.15"/>
    <row r="355" ht="21.75" customHeight="1" x14ac:dyDescent="0.15"/>
    <row r="356" ht="21.75" customHeight="1" x14ac:dyDescent="0.15"/>
    <row r="357" ht="21.75" customHeight="1" x14ac:dyDescent="0.15"/>
    <row r="358" ht="21.75" customHeight="1" x14ac:dyDescent="0.15"/>
    <row r="359" ht="21.75" customHeight="1" x14ac:dyDescent="0.15"/>
    <row r="360" ht="21.75" customHeight="1" x14ac:dyDescent="0.15"/>
    <row r="361" ht="21.75" customHeight="1" x14ac:dyDescent="0.15"/>
    <row r="362" ht="21.75" customHeight="1" x14ac:dyDescent="0.15"/>
    <row r="363" ht="21.75" customHeight="1" x14ac:dyDescent="0.15"/>
    <row r="364" ht="21.75" customHeight="1" x14ac:dyDescent="0.15"/>
    <row r="365" ht="21.75" customHeight="1" x14ac:dyDescent="0.15"/>
    <row r="366" ht="21.75" customHeight="1" x14ac:dyDescent="0.15"/>
    <row r="367" ht="21.75" customHeight="1" x14ac:dyDescent="0.15"/>
    <row r="368" ht="21.75" customHeight="1" x14ac:dyDescent="0.15"/>
    <row r="369" ht="21.75" customHeight="1" x14ac:dyDescent="0.15"/>
    <row r="370" ht="21.75" customHeight="1" x14ac:dyDescent="0.15"/>
    <row r="371" ht="21.75" customHeight="1" x14ac:dyDescent="0.15"/>
    <row r="372" ht="21.75" customHeight="1" x14ac:dyDescent="0.15"/>
    <row r="373" ht="21.75" customHeight="1" x14ac:dyDescent="0.15"/>
    <row r="374" ht="21.75" customHeight="1" x14ac:dyDescent="0.15"/>
    <row r="375" ht="21.75" customHeight="1" x14ac:dyDescent="0.15"/>
    <row r="376" ht="21.75" customHeight="1" x14ac:dyDescent="0.15"/>
    <row r="377" ht="21.75" customHeight="1" x14ac:dyDescent="0.15"/>
    <row r="378" ht="21.75" customHeight="1" x14ac:dyDescent="0.15"/>
    <row r="379" ht="21.75" customHeight="1" x14ac:dyDescent="0.15"/>
    <row r="380" ht="21.75" customHeight="1" x14ac:dyDescent="0.15"/>
    <row r="381" ht="21.75" customHeight="1" x14ac:dyDescent="0.15"/>
    <row r="382" ht="21.75" customHeight="1" x14ac:dyDescent="0.15"/>
    <row r="383" ht="21.75" customHeight="1" x14ac:dyDescent="0.15"/>
    <row r="384" ht="21.75" customHeight="1" x14ac:dyDescent="0.15"/>
    <row r="385" ht="21.75" customHeight="1" x14ac:dyDescent="0.15"/>
    <row r="386" ht="21.75" customHeight="1" x14ac:dyDescent="0.15"/>
    <row r="387" ht="21.75" customHeight="1" x14ac:dyDescent="0.15"/>
    <row r="388" ht="21.75" customHeight="1" x14ac:dyDescent="0.15"/>
    <row r="389" ht="21.75" customHeight="1" x14ac:dyDescent="0.15"/>
    <row r="390" ht="21.75" customHeight="1" x14ac:dyDescent="0.15"/>
    <row r="391" ht="21.75" customHeight="1" x14ac:dyDescent="0.15"/>
    <row r="392" ht="21.75" customHeight="1" x14ac:dyDescent="0.15"/>
    <row r="393" ht="21.75" customHeight="1" x14ac:dyDescent="0.15"/>
    <row r="394" ht="21.75" customHeight="1" x14ac:dyDescent="0.15"/>
    <row r="395" ht="21.75" customHeight="1" x14ac:dyDescent="0.15"/>
    <row r="396" ht="21.75" customHeight="1" x14ac:dyDescent="0.15"/>
    <row r="397" ht="21.75" customHeight="1" x14ac:dyDescent="0.15"/>
    <row r="398" ht="21.75" customHeight="1" x14ac:dyDescent="0.15"/>
    <row r="399" ht="21.75" customHeight="1" x14ac:dyDescent="0.15"/>
    <row r="400" ht="21.75" customHeight="1" x14ac:dyDescent="0.15"/>
    <row r="401" ht="21.75" customHeight="1" x14ac:dyDescent="0.15"/>
    <row r="402" ht="21.75" customHeight="1" x14ac:dyDescent="0.15"/>
    <row r="403" ht="21.75" customHeight="1" x14ac:dyDescent="0.15"/>
    <row r="404" ht="21.75" customHeight="1" x14ac:dyDescent="0.15"/>
    <row r="405" ht="21.75" customHeight="1" x14ac:dyDescent="0.15"/>
    <row r="406" ht="21.75" customHeight="1" x14ac:dyDescent="0.15"/>
    <row r="407" ht="21.75" customHeight="1" x14ac:dyDescent="0.15"/>
    <row r="408" ht="21.75" customHeight="1" x14ac:dyDescent="0.15"/>
    <row r="409" ht="21.75" customHeight="1" x14ac:dyDescent="0.15"/>
    <row r="410" ht="21.75" customHeight="1" x14ac:dyDescent="0.15"/>
    <row r="411" ht="21.75" customHeight="1" x14ac:dyDescent="0.15"/>
    <row r="412" ht="21.75" customHeight="1" x14ac:dyDescent="0.15"/>
    <row r="413" ht="21.75" customHeight="1" x14ac:dyDescent="0.15"/>
    <row r="414" ht="21.75" customHeight="1" x14ac:dyDescent="0.15"/>
    <row r="415" ht="21.75" customHeight="1" x14ac:dyDescent="0.15"/>
    <row r="416" ht="21.75" customHeight="1" x14ac:dyDescent="0.15"/>
    <row r="417" ht="21.75" customHeight="1" x14ac:dyDescent="0.15"/>
    <row r="418" ht="21.75" customHeight="1" x14ac:dyDescent="0.15"/>
    <row r="419" ht="21.75" customHeight="1" x14ac:dyDescent="0.15"/>
    <row r="420" ht="21.75" customHeight="1" x14ac:dyDescent="0.15"/>
    <row r="421" ht="21.75" customHeight="1" x14ac:dyDescent="0.15"/>
    <row r="422" ht="21.75" customHeight="1" x14ac:dyDescent="0.15"/>
    <row r="423" ht="21.75" customHeight="1" x14ac:dyDescent="0.15"/>
    <row r="424" ht="21.75" customHeight="1" x14ac:dyDescent="0.15"/>
    <row r="425" ht="21.75" customHeight="1" x14ac:dyDescent="0.15"/>
    <row r="426" ht="21.75" customHeight="1" x14ac:dyDescent="0.15"/>
    <row r="427" ht="21.75" customHeight="1" x14ac:dyDescent="0.15"/>
    <row r="428" ht="21.75" customHeight="1" x14ac:dyDescent="0.15"/>
    <row r="429" ht="21.75" customHeight="1" x14ac:dyDescent="0.15"/>
    <row r="430" ht="21.75" customHeight="1" x14ac:dyDescent="0.15"/>
    <row r="431" ht="21.75" customHeight="1" x14ac:dyDescent="0.15"/>
    <row r="432" ht="21.75" customHeight="1" x14ac:dyDescent="0.15"/>
    <row r="433" ht="21.75" customHeight="1" x14ac:dyDescent="0.15"/>
    <row r="434" ht="21.75" customHeight="1" x14ac:dyDescent="0.15"/>
    <row r="435" ht="21.75" customHeight="1" x14ac:dyDescent="0.15"/>
    <row r="436" ht="21.75" customHeight="1" x14ac:dyDescent="0.15"/>
    <row r="437" ht="21.75" customHeight="1" x14ac:dyDescent="0.15"/>
    <row r="438" ht="21.75" customHeight="1" x14ac:dyDescent="0.15"/>
    <row r="439" ht="21.75" customHeight="1" x14ac:dyDescent="0.15"/>
    <row r="440" ht="21.75" customHeight="1" x14ac:dyDescent="0.15"/>
    <row r="441" ht="21.75" customHeight="1" x14ac:dyDescent="0.15"/>
    <row r="442" ht="21.75" customHeight="1" x14ac:dyDescent="0.15"/>
    <row r="443" ht="21.75" customHeight="1" x14ac:dyDescent="0.15"/>
    <row r="444" ht="21.75" customHeight="1" x14ac:dyDescent="0.15"/>
    <row r="445" ht="21.75" customHeight="1" x14ac:dyDescent="0.15"/>
    <row r="446" ht="21.75" customHeight="1" x14ac:dyDescent="0.15"/>
    <row r="447" ht="21.75" customHeight="1" x14ac:dyDescent="0.15"/>
    <row r="448" ht="21.75" customHeight="1" x14ac:dyDescent="0.15"/>
    <row r="449" ht="21.75" customHeight="1" x14ac:dyDescent="0.15"/>
    <row r="450" ht="21.75" customHeight="1" x14ac:dyDescent="0.15"/>
    <row r="451" ht="21.75" customHeight="1" x14ac:dyDescent="0.15"/>
    <row r="452" ht="21.75" customHeight="1" x14ac:dyDescent="0.15"/>
    <row r="453" ht="21.75" customHeight="1" x14ac:dyDescent="0.15"/>
    <row r="454" ht="21.75" customHeight="1" x14ac:dyDescent="0.15"/>
    <row r="455" ht="21.75" customHeight="1" x14ac:dyDescent="0.15"/>
    <row r="456" ht="21.75" customHeight="1" x14ac:dyDescent="0.15"/>
    <row r="457" ht="21.75" customHeight="1" x14ac:dyDescent="0.15"/>
    <row r="458" ht="21.75" customHeight="1" x14ac:dyDescent="0.15"/>
    <row r="459" ht="21.75" customHeight="1" x14ac:dyDescent="0.15"/>
    <row r="460" ht="21.75" customHeight="1" x14ac:dyDescent="0.15"/>
    <row r="461" ht="21.75" customHeight="1" x14ac:dyDescent="0.15"/>
    <row r="462" ht="21.75" customHeight="1" x14ac:dyDescent="0.15"/>
    <row r="463" ht="21.75" customHeight="1" x14ac:dyDescent="0.15"/>
    <row r="464" ht="21.75" customHeight="1" x14ac:dyDescent="0.15"/>
    <row r="465" ht="21.75" customHeight="1" x14ac:dyDescent="0.15"/>
    <row r="466" ht="21.75" customHeight="1" x14ac:dyDescent="0.15"/>
    <row r="467" ht="21.75" customHeight="1" x14ac:dyDescent="0.15"/>
    <row r="468" ht="21.75" customHeight="1" x14ac:dyDescent="0.15"/>
    <row r="469" ht="21.75" customHeight="1" x14ac:dyDescent="0.15"/>
    <row r="470" ht="21.75" customHeight="1" x14ac:dyDescent="0.15"/>
    <row r="471" ht="21.75" customHeight="1" x14ac:dyDescent="0.15"/>
    <row r="472" ht="21.75" customHeight="1" x14ac:dyDescent="0.15"/>
    <row r="473" ht="21.75" customHeight="1" x14ac:dyDescent="0.15"/>
    <row r="474" ht="21.75" customHeight="1" x14ac:dyDescent="0.15"/>
    <row r="475" ht="21.75" customHeight="1" x14ac:dyDescent="0.15"/>
    <row r="476" ht="21.75" customHeight="1" x14ac:dyDescent="0.15"/>
    <row r="477" ht="21.75" customHeight="1" x14ac:dyDescent="0.15"/>
    <row r="478" ht="21.75" customHeight="1" x14ac:dyDescent="0.15"/>
    <row r="479" ht="21.75" customHeight="1" x14ac:dyDescent="0.15"/>
    <row r="480" ht="21.75" customHeight="1" x14ac:dyDescent="0.15"/>
    <row r="481" ht="21.75" customHeight="1" x14ac:dyDescent="0.15"/>
    <row r="482" ht="21.75" customHeight="1" x14ac:dyDescent="0.15"/>
    <row r="483" ht="21.75" customHeight="1" x14ac:dyDescent="0.15"/>
    <row r="484" ht="21.75" customHeight="1" x14ac:dyDescent="0.15"/>
    <row r="485" ht="21.75" customHeight="1" x14ac:dyDescent="0.15"/>
    <row r="486" ht="21.75" customHeight="1" x14ac:dyDescent="0.15"/>
    <row r="487" ht="21.75" customHeight="1" x14ac:dyDescent="0.15"/>
    <row r="488" ht="21.75" customHeight="1" x14ac:dyDescent="0.15"/>
    <row r="489" ht="21.75" customHeight="1" x14ac:dyDescent="0.15"/>
    <row r="490" ht="21.75" customHeight="1" x14ac:dyDescent="0.15"/>
    <row r="491" ht="21.75" customHeight="1" x14ac:dyDescent="0.15"/>
    <row r="492" ht="21.75" customHeight="1" x14ac:dyDescent="0.15"/>
    <row r="493" ht="21.75" customHeight="1" x14ac:dyDescent="0.15"/>
    <row r="494" ht="21.75" customHeight="1" x14ac:dyDescent="0.15"/>
    <row r="495" ht="21.75" customHeight="1" x14ac:dyDescent="0.15"/>
    <row r="496" ht="21.75" customHeight="1" x14ac:dyDescent="0.15"/>
    <row r="497" ht="21.75" customHeight="1" x14ac:dyDescent="0.15"/>
    <row r="498" ht="21.75" customHeight="1" x14ac:dyDescent="0.15"/>
    <row r="499" ht="21.75" customHeight="1" x14ac:dyDescent="0.15"/>
    <row r="500" ht="21.75" customHeight="1" x14ac:dyDescent="0.15"/>
    <row r="501" ht="21.75" customHeight="1" x14ac:dyDescent="0.15"/>
    <row r="502" ht="21.75" customHeight="1" x14ac:dyDescent="0.15"/>
    <row r="503" ht="21.75" customHeight="1" x14ac:dyDescent="0.15"/>
    <row r="504" ht="21.75" customHeight="1" x14ac:dyDescent="0.15"/>
    <row r="505" ht="21.75" customHeight="1" x14ac:dyDescent="0.15"/>
    <row r="506" ht="21.75" customHeight="1" x14ac:dyDescent="0.15"/>
    <row r="507" ht="21.75" customHeight="1" x14ac:dyDescent="0.15"/>
    <row r="508" ht="21.75" customHeight="1" x14ac:dyDescent="0.15"/>
    <row r="509" ht="21.75" customHeight="1" x14ac:dyDescent="0.15"/>
    <row r="510" ht="21.75" customHeight="1" x14ac:dyDescent="0.15"/>
    <row r="511" ht="21.75" customHeight="1" x14ac:dyDescent="0.15"/>
    <row r="512" ht="21.75" customHeight="1" x14ac:dyDescent="0.15"/>
    <row r="513" ht="21.75" customHeight="1" x14ac:dyDescent="0.15"/>
    <row r="514" ht="21.75" customHeight="1" x14ac:dyDescent="0.15"/>
    <row r="515" ht="21.75" customHeight="1" x14ac:dyDescent="0.15"/>
    <row r="516" ht="21.75" customHeight="1" x14ac:dyDescent="0.15"/>
    <row r="517" ht="21.75" customHeight="1" x14ac:dyDescent="0.15"/>
    <row r="518" ht="21.75" customHeight="1" x14ac:dyDescent="0.15"/>
    <row r="519" ht="21.75" customHeight="1" x14ac:dyDescent="0.15"/>
    <row r="520" ht="21.75" customHeight="1" x14ac:dyDescent="0.15"/>
    <row r="521" ht="21.75" customHeight="1" x14ac:dyDescent="0.15"/>
    <row r="522" ht="21.75" customHeight="1" x14ac:dyDescent="0.15"/>
    <row r="523" ht="21.75" customHeight="1" x14ac:dyDescent="0.15"/>
    <row r="524" ht="21.75" customHeight="1" x14ac:dyDescent="0.15"/>
    <row r="525" ht="21.75" customHeight="1" x14ac:dyDescent="0.15"/>
    <row r="526" ht="21.75" customHeight="1" x14ac:dyDescent="0.15"/>
    <row r="527" ht="21.75" customHeight="1" x14ac:dyDescent="0.15"/>
    <row r="528" ht="21.75" customHeight="1" x14ac:dyDescent="0.15"/>
    <row r="529" ht="21.75" customHeight="1" x14ac:dyDescent="0.15"/>
    <row r="530" ht="21.75" customHeight="1" x14ac:dyDescent="0.15"/>
    <row r="531" ht="21.75" customHeight="1" x14ac:dyDescent="0.15"/>
    <row r="532" ht="21.75" customHeight="1" x14ac:dyDescent="0.15"/>
    <row r="533" ht="21.75" customHeight="1" x14ac:dyDescent="0.15"/>
    <row r="534" ht="21.75" customHeight="1" x14ac:dyDescent="0.15"/>
    <row r="535" ht="21.75" customHeight="1" x14ac:dyDescent="0.15"/>
    <row r="536" ht="21.75" customHeight="1" x14ac:dyDescent="0.15"/>
    <row r="537" ht="21.75" customHeight="1" x14ac:dyDescent="0.15"/>
    <row r="538" ht="21.75" customHeight="1" x14ac:dyDescent="0.15"/>
    <row r="539" ht="21.75" customHeight="1" x14ac:dyDescent="0.15"/>
    <row r="540" ht="21.75" customHeight="1" x14ac:dyDescent="0.15"/>
    <row r="541" ht="21.75" customHeight="1" x14ac:dyDescent="0.15"/>
    <row r="542" ht="21.75" customHeight="1" x14ac:dyDescent="0.15"/>
    <row r="543" ht="21.75" customHeight="1" x14ac:dyDescent="0.15"/>
    <row r="544" ht="21.75" customHeight="1" x14ac:dyDescent="0.15"/>
    <row r="545" ht="21.75" customHeight="1" x14ac:dyDescent="0.15"/>
    <row r="546" ht="21.75" customHeight="1" x14ac:dyDescent="0.15"/>
    <row r="547" ht="21.75" customHeight="1" x14ac:dyDescent="0.15"/>
    <row r="548" ht="21.75" customHeight="1" x14ac:dyDescent="0.15"/>
    <row r="549" ht="21.75" customHeight="1" x14ac:dyDescent="0.15"/>
    <row r="550" ht="21.75" customHeight="1" x14ac:dyDescent="0.15"/>
    <row r="551" ht="21.75" customHeight="1" x14ac:dyDescent="0.15"/>
    <row r="552" ht="21.75" customHeight="1" x14ac:dyDescent="0.15"/>
    <row r="553" ht="21.75" customHeight="1" x14ac:dyDescent="0.15"/>
    <row r="554" ht="21.75" customHeight="1" x14ac:dyDescent="0.15"/>
    <row r="555" ht="21.75" customHeight="1" x14ac:dyDescent="0.15"/>
    <row r="556" ht="21.75" customHeight="1" x14ac:dyDescent="0.15"/>
    <row r="557" ht="21.75" customHeight="1" x14ac:dyDescent="0.15"/>
    <row r="558" ht="21.75" customHeight="1" x14ac:dyDescent="0.15"/>
    <row r="559" ht="21.75" customHeight="1" x14ac:dyDescent="0.15"/>
    <row r="560" ht="21.75" customHeight="1" x14ac:dyDescent="0.15"/>
    <row r="561" ht="21.75" customHeight="1" x14ac:dyDescent="0.15"/>
    <row r="562" ht="21.75" customHeight="1" x14ac:dyDescent="0.15"/>
    <row r="563" ht="21.75" customHeight="1" x14ac:dyDescent="0.15"/>
    <row r="564" ht="21.75" customHeight="1" x14ac:dyDescent="0.15"/>
    <row r="565" ht="21.75" customHeight="1" x14ac:dyDescent="0.15"/>
    <row r="566" ht="21.75" customHeight="1" x14ac:dyDescent="0.15"/>
    <row r="567" ht="21.75" customHeight="1" x14ac:dyDescent="0.15"/>
    <row r="568" ht="21.75" customHeight="1" x14ac:dyDescent="0.15"/>
    <row r="569" ht="21.75" customHeight="1" x14ac:dyDescent="0.15"/>
    <row r="570" ht="21.75" customHeight="1" x14ac:dyDescent="0.15"/>
    <row r="571" ht="21.75" customHeight="1" x14ac:dyDescent="0.15"/>
    <row r="572" ht="21.75" customHeight="1" x14ac:dyDescent="0.15"/>
    <row r="573" ht="21.75" customHeight="1" x14ac:dyDescent="0.15"/>
  </sheetData>
  <sheetProtection algorithmName="SHA-512" hashValue="/lmMF1CYEQiaBljvUFhRqm7WRdpxnlEH/AYSXvHC0hNecwG0K9peALZddO8NI8jCsBNRoqUG3dN0oRYX3TbJxA==" saltValue="TTgVq67ONGSZoYGjcBh4UA==" spinCount="100000" sheet="1" selectLockedCells="1"/>
  <mergeCells count="33">
    <mergeCell ref="A73:F73"/>
    <mergeCell ref="A2:D2"/>
    <mergeCell ref="A4:F4"/>
    <mergeCell ref="A8:B8"/>
    <mergeCell ref="A9:B9"/>
    <mergeCell ref="A6:B6"/>
    <mergeCell ref="A19:B19"/>
    <mergeCell ref="A21:B21"/>
    <mergeCell ref="A22:B22"/>
    <mergeCell ref="A23:A24"/>
    <mergeCell ref="A25:A26"/>
    <mergeCell ref="A27:A28"/>
    <mergeCell ref="A31:F31"/>
    <mergeCell ref="A33:B33"/>
    <mergeCell ref="A35:B35"/>
    <mergeCell ref="A36:B36"/>
    <mergeCell ref="A37:A38"/>
    <mergeCell ref="A39:A40"/>
    <mergeCell ref="A41:A42"/>
    <mergeCell ref="A47:B47"/>
    <mergeCell ref="A49:B49"/>
    <mergeCell ref="A45:F45"/>
    <mergeCell ref="A50:B50"/>
    <mergeCell ref="A51:A52"/>
    <mergeCell ref="A53:A54"/>
    <mergeCell ref="A55:A56"/>
    <mergeCell ref="A67:A68"/>
    <mergeCell ref="A59:F59"/>
    <mergeCell ref="A69:A70"/>
    <mergeCell ref="A61:B61"/>
    <mergeCell ref="A63:B63"/>
    <mergeCell ref="A64:B64"/>
    <mergeCell ref="A65:A66"/>
  </mergeCells>
  <phoneticPr fontId="4"/>
  <conditionalFormatting sqref="E23:E26 E29:E30">
    <cfRule type="cellIs" dxfId="88" priority="61" operator="lessThan">
      <formula>45</formula>
    </cfRule>
  </conditionalFormatting>
  <conditionalFormatting sqref="E27:E28">
    <cfRule type="cellIs" dxfId="87" priority="84" operator="lessThan">
      <formula>55</formula>
    </cfRule>
  </conditionalFormatting>
  <conditionalFormatting sqref="E37:E40 E43:E44">
    <cfRule type="cellIs" dxfId="86" priority="5" operator="lessThan">
      <formula>45</formula>
    </cfRule>
  </conditionalFormatting>
  <conditionalFormatting sqref="E41:E42">
    <cfRule type="cellIs" dxfId="85" priority="6" operator="lessThan">
      <formula>55</formula>
    </cfRule>
  </conditionalFormatting>
  <conditionalFormatting sqref="E51:E54 E57:E58">
    <cfRule type="cellIs" dxfId="84" priority="3" operator="lessThan">
      <formula>45</formula>
    </cfRule>
  </conditionalFormatting>
  <conditionalFormatting sqref="E55:E56">
    <cfRule type="cellIs" dxfId="83" priority="4" operator="lessThan">
      <formula>55</formula>
    </cfRule>
  </conditionalFormatting>
  <conditionalFormatting sqref="E65:E68 E71:E72">
    <cfRule type="cellIs" dxfId="82" priority="1" operator="lessThan">
      <formula>45</formula>
    </cfRule>
  </conditionalFormatting>
  <conditionalFormatting sqref="E69:E70">
    <cfRule type="cellIs" dxfId="81" priority="2" operator="lessThan">
      <formula>55</formula>
    </cfRule>
  </conditionalFormatting>
  <dataValidations count="2">
    <dataValidation type="list" allowBlank="1" showInputMessage="1" showErrorMessage="1" sqref="C5" xr:uid="{A00C07CE-1D68-EC4E-9BC3-773D1534C639}">
      <formula1>#REF!</formula1>
    </dataValidation>
    <dataValidation type="list" allowBlank="1" showInputMessage="1" showErrorMessage="1" sqref="B16:B17 B29:B30 B43:B44 B57:B58 B71:B72" xr:uid="{1848DCB1-DE52-4D8E-91BC-E78BEA6E1C50}">
      <formula1>"男　子,女　子"</formula1>
    </dataValidation>
  </dataValidations>
  <pageMargins left="0.51181102362204722" right="0.70866141732283472" top="0.74803149606299213" bottom="0.74803149606299213" header="0.31496062992125984" footer="0.31496062992125984"/>
  <pageSetup paperSize="9" scale="78" fitToHeight="2" orientation="portrait" r:id="rId1"/>
  <rowBreaks count="1" manualBreakCount="1">
    <brk id="45" max="5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80" operator="greaterThan" id="{384A168B-7AFC-451A-AEBA-5386A50D21CA}">
            <xm:f>Facesheet!$E$12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D23:D26 D29:D30</xm:sqref>
        </x14:conditionalFormatting>
        <x14:conditionalFormatting xmlns:xm="http://schemas.microsoft.com/office/excel/2006/main">
          <x14:cfRule type="cellIs" priority="82" operator="greaterThan" id="{54D2B133-F7A1-4444-A644-9B94BF147FA2}">
            <xm:f>Facesheet!$E$14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D27:D28</xm:sqref>
        </x14:conditionalFormatting>
        <x14:conditionalFormatting xmlns:xm="http://schemas.microsoft.com/office/excel/2006/main">
          <x14:cfRule type="cellIs" priority="11" operator="greaterThan" id="{B9A713B2-2777-4C42-AF33-49B1533848B5}">
            <xm:f>Facesheet!$E$12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D37:D40 D43:D44</xm:sqref>
        </x14:conditionalFormatting>
        <x14:conditionalFormatting xmlns:xm="http://schemas.microsoft.com/office/excel/2006/main">
          <x14:cfRule type="cellIs" priority="12" operator="greaterThan" id="{02382616-6A4A-43A4-9B8D-525980802C70}">
            <xm:f>Facesheet!$E$14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D41:D42</xm:sqref>
        </x14:conditionalFormatting>
        <x14:conditionalFormatting xmlns:xm="http://schemas.microsoft.com/office/excel/2006/main">
          <x14:cfRule type="cellIs" priority="9" operator="greaterThan" id="{7CF2DFA3-4598-4953-9F58-2956EDB354B4}">
            <xm:f>Facesheet!$E$12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D51:D54 D57:D58</xm:sqref>
        </x14:conditionalFormatting>
        <x14:conditionalFormatting xmlns:xm="http://schemas.microsoft.com/office/excel/2006/main">
          <x14:cfRule type="cellIs" priority="10" operator="greaterThan" id="{C3CC0478-DEE8-429C-A666-31BA563DC4FE}">
            <xm:f>Facesheet!$E$14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D55:D56</xm:sqref>
        </x14:conditionalFormatting>
        <x14:conditionalFormatting xmlns:xm="http://schemas.microsoft.com/office/excel/2006/main">
          <x14:cfRule type="cellIs" priority="7" operator="greaterThan" id="{9910C71D-5FC0-4F97-BA94-06481C8ECB8D}">
            <xm:f>Facesheet!$E$12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D65:D68 D71:D72</xm:sqref>
        </x14:conditionalFormatting>
        <x14:conditionalFormatting xmlns:xm="http://schemas.microsoft.com/office/excel/2006/main">
          <x14:cfRule type="cellIs" priority="8" operator="greaterThan" id="{0CAA1AE0-C010-4DEC-92BE-7220E4BEED81}">
            <xm:f>Facesheet!$E$14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D69:D70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F63D1-D5E5-4B44-8F61-57C3F7E19302}">
  <dimension ref="C3:E47"/>
  <sheetViews>
    <sheetView workbookViewId="0">
      <selection activeCell="E5" sqref="E5"/>
    </sheetView>
  </sheetViews>
  <sheetFormatPr defaultRowHeight="13.5" x14ac:dyDescent="0.15"/>
  <cols>
    <col min="5" max="5" width="55" customWidth="1"/>
  </cols>
  <sheetData>
    <row r="3" spans="3:5" x14ac:dyDescent="0.15">
      <c r="C3" t="str">
        <f>IF('3.ソフトテニス'!C9="", "", '3.ソフトテニス'!C9)</f>
        <v/>
      </c>
    </row>
    <row r="4" spans="3:5" x14ac:dyDescent="0.15">
      <c r="C4" t="str">
        <f>IF('3.ソフトテニス'!C10="", "", '3.ソフトテニス'!C10)</f>
        <v/>
      </c>
    </row>
    <row r="5" spans="3:5" x14ac:dyDescent="0.15">
      <c r="C5" t="str">
        <f>IF('3.ソフトテニス'!C11="", "", '3.ソフトテニス'!C11)</f>
        <v/>
      </c>
      <c r="E5" t="s">
        <v>286</v>
      </c>
    </row>
    <row r="6" spans="3:5" x14ac:dyDescent="0.15">
      <c r="C6" t="str">
        <f>IF('3.ソフトテニス'!C12="", "", '3.ソフトテニス'!C12)</f>
        <v/>
      </c>
    </row>
    <row r="7" spans="3:5" x14ac:dyDescent="0.15">
      <c r="C7" t="str">
        <f>IF('3.ソフトテニス'!C13="", "", '3.ソフトテニス'!C13)</f>
        <v/>
      </c>
    </row>
    <row r="8" spans="3:5" x14ac:dyDescent="0.15">
      <c r="C8" t="str">
        <f>IF('3.ソフトテニス'!C14="", "", '3.ソフトテニス'!C14)</f>
        <v/>
      </c>
    </row>
    <row r="9" spans="3:5" x14ac:dyDescent="0.15">
      <c r="C9" t="str">
        <f>IF('3.ソフトテニス'!C15="", "", '3.ソフトテニス'!C15)</f>
        <v/>
      </c>
    </row>
    <row r="10" spans="3:5" x14ac:dyDescent="0.15">
      <c r="C10" t="str">
        <f>IF('3.ソフトテニス'!C16="", "", '3.ソフトテニス'!C16)</f>
        <v/>
      </c>
    </row>
    <row r="11" spans="3:5" x14ac:dyDescent="0.15">
      <c r="C11" t="str">
        <f>IF('3.ソフトテニス'!C17="", "", '3.ソフトテニス'!C17)</f>
        <v/>
      </c>
    </row>
    <row r="12" spans="3:5" x14ac:dyDescent="0.15">
      <c r="C12" t="str">
        <f>IF('3.ソフトテニス'!C22="", "", '3.ソフトテニス'!C22)</f>
        <v/>
      </c>
    </row>
    <row r="13" spans="3:5" x14ac:dyDescent="0.15">
      <c r="C13" t="str">
        <f>IF('3.ソフトテニス'!C23="", "", '3.ソフトテニス'!C23)</f>
        <v/>
      </c>
    </row>
    <row r="14" spans="3:5" x14ac:dyDescent="0.15">
      <c r="C14" t="str">
        <f>IF('3.ソフトテニス'!C24="", "", '3.ソフトテニス'!C24)</f>
        <v/>
      </c>
    </row>
    <row r="15" spans="3:5" x14ac:dyDescent="0.15">
      <c r="C15" t="str">
        <f>IF('3.ソフトテニス'!C25="", "", '3.ソフトテニス'!C25)</f>
        <v/>
      </c>
    </row>
    <row r="16" spans="3:5" x14ac:dyDescent="0.15">
      <c r="C16" t="str">
        <f>IF('3.ソフトテニス'!C26="", "", '3.ソフトテニス'!C26)</f>
        <v/>
      </c>
    </row>
    <row r="17" spans="3:3" x14ac:dyDescent="0.15">
      <c r="C17" t="str">
        <f>IF('3.ソフトテニス'!C27="", "", '3.ソフトテニス'!C27)</f>
        <v/>
      </c>
    </row>
    <row r="18" spans="3:3" x14ac:dyDescent="0.15">
      <c r="C18" t="str">
        <f>IF('3.ソフトテニス'!C28="", "", '3.ソフトテニス'!C28)</f>
        <v/>
      </c>
    </row>
    <row r="19" spans="3:3" x14ac:dyDescent="0.15">
      <c r="C19" t="str">
        <f>IF('3.ソフトテニス'!C29="", "", '3.ソフトテニス'!C29)</f>
        <v/>
      </c>
    </row>
    <row r="20" spans="3:3" x14ac:dyDescent="0.15">
      <c r="C20" t="str">
        <f>IF('3.ソフトテニス'!C30="", "", '3.ソフトテニス'!C30)</f>
        <v/>
      </c>
    </row>
    <row r="21" spans="3:3" x14ac:dyDescent="0.15">
      <c r="C21" t="str">
        <f>IF('3.ソフトテニス'!C36="", "", '3.ソフトテニス'!C36)</f>
        <v/>
      </c>
    </row>
    <row r="22" spans="3:3" x14ac:dyDescent="0.15">
      <c r="C22" t="str">
        <f>IF('3.ソフトテニス'!C37="", "", '3.ソフトテニス'!C37)</f>
        <v/>
      </c>
    </row>
    <row r="23" spans="3:3" x14ac:dyDescent="0.15">
      <c r="C23" t="str">
        <f>IF('3.ソフトテニス'!C38="", "", '3.ソフトテニス'!C38)</f>
        <v/>
      </c>
    </row>
    <row r="24" spans="3:3" x14ac:dyDescent="0.15">
      <c r="C24" t="str">
        <f>IF('3.ソフトテニス'!C39="", "", '3.ソフトテニス'!C39)</f>
        <v/>
      </c>
    </row>
    <row r="25" spans="3:3" x14ac:dyDescent="0.15">
      <c r="C25" t="str">
        <f>IF('3.ソフトテニス'!C40="", "", '3.ソフトテニス'!C40)</f>
        <v/>
      </c>
    </row>
    <row r="26" spans="3:3" x14ac:dyDescent="0.15">
      <c r="C26" t="str">
        <f>IF('3.ソフトテニス'!C41="", "", '3.ソフトテニス'!C41)</f>
        <v/>
      </c>
    </row>
    <row r="27" spans="3:3" x14ac:dyDescent="0.15">
      <c r="C27" t="str">
        <f>IF('3.ソフトテニス'!C42="", "", '3.ソフトテニス'!C42)</f>
        <v/>
      </c>
    </row>
    <row r="28" spans="3:3" x14ac:dyDescent="0.15">
      <c r="C28" t="str">
        <f>IF('3.ソフトテニス'!C43="", "", '3.ソフトテニス'!C43)</f>
        <v/>
      </c>
    </row>
    <row r="29" spans="3:3" x14ac:dyDescent="0.15">
      <c r="C29" t="str">
        <f>IF('3.ソフトテニス'!C44="", "", '3.ソフトテニス'!C44)</f>
        <v/>
      </c>
    </row>
    <row r="30" spans="3:3" x14ac:dyDescent="0.15">
      <c r="C30" t="str">
        <f>IF('3.ソフトテニス'!C50="", "", '3.ソフトテニス'!C50)</f>
        <v/>
      </c>
    </row>
    <row r="31" spans="3:3" x14ac:dyDescent="0.15">
      <c r="C31" t="str">
        <f>IF('3.ソフトテニス'!C51="", "", '3.ソフトテニス'!C51)</f>
        <v/>
      </c>
    </row>
    <row r="32" spans="3:3" x14ac:dyDescent="0.15">
      <c r="C32" t="str">
        <f>IF('3.ソフトテニス'!C52="", "", '3.ソフトテニス'!C52)</f>
        <v/>
      </c>
    </row>
    <row r="33" spans="3:3" x14ac:dyDescent="0.15">
      <c r="C33" t="str">
        <f>IF('3.ソフトテニス'!C53="", "", '3.ソフトテニス'!C53)</f>
        <v/>
      </c>
    </row>
    <row r="34" spans="3:3" x14ac:dyDescent="0.15">
      <c r="C34" t="str">
        <f>IF('3.ソフトテニス'!C54="", "", '3.ソフトテニス'!C54)</f>
        <v/>
      </c>
    </row>
    <row r="35" spans="3:3" x14ac:dyDescent="0.15">
      <c r="C35" t="str">
        <f>IF('3.ソフトテニス'!C55="", "", '3.ソフトテニス'!C55)</f>
        <v/>
      </c>
    </row>
    <row r="36" spans="3:3" x14ac:dyDescent="0.15">
      <c r="C36" t="str">
        <f>IF('3.ソフトテニス'!C56="", "", '3.ソフトテニス'!C56)</f>
        <v/>
      </c>
    </row>
    <row r="37" spans="3:3" x14ac:dyDescent="0.15">
      <c r="C37" t="str">
        <f>IF('3.ソフトテニス'!C57="", "", '3.ソフトテニス'!C57)</f>
        <v/>
      </c>
    </row>
    <row r="38" spans="3:3" x14ac:dyDescent="0.15">
      <c r="C38" t="str">
        <f>IF('3.ソフトテニス'!C58="", "", '3.ソフトテニス'!C58)</f>
        <v/>
      </c>
    </row>
    <row r="39" spans="3:3" x14ac:dyDescent="0.15">
      <c r="C39" t="str">
        <f>IF('3.ソフトテニス'!C64="", "", '3.ソフトテニス'!C64)</f>
        <v/>
      </c>
    </row>
    <row r="40" spans="3:3" x14ac:dyDescent="0.15">
      <c r="C40" t="str">
        <f>IF('3.ソフトテニス'!C65="", "", '3.ソフトテニス'!C65)</f>
        <v/>
      </c>
    </row>
    <row r="41" spans="3:3" x14ac:dyDescent="0.15">
      <c r="C41" t="str">
        <f>IF('3.ソフトテニス'!C66="", "", '3.ソフトテニス'!C66)</f>
        <v/>
      </c>
    </row>
    <row r="42" spans="3:3" x14ac:dyDescent="0.15">
      <c r="C42" t="str">
        <f>IF('3.ソフトテニス'!C67="", "", '3.ソフトテニス'!C67)</f>
        <v/>
      </c>
    </row>
    <row r="43" spans="3:3" x14ac:dyDescent="0.15">
      <c r="C43" t="str">
        <f>IF('3.ソフトテニス'!C68="", "", '3.ソフトテニス'!C68)</f>
        <v/>
      </c>
    </row>
    <row r="44" spans="3:3" x14ac:dyDescent="0.15">
      <c r="C44" t="str">
        <f>IF('3.ソフトテニス'!C69="", "", '3.ソフトテニス'!C69)</f>
        <v/>
      </c>
    </row>
    <row r="45" spans="3:3" x14ac:dyDescent="0.15">
      <c r="C45" t="str">
        <f>IF('3.ソフトテニス'!C70="", "", '3.ソフトテニス'!C70)</f>
        <v/>
      </c>
    </row>
    <row r="46" spans="3:3" x14ac:dyDescent="0.15">
      <c r="C46" t="str">
        <f>IF('3.ソフトテニス'!C71="", "", '3.ソフトテニス'!C71)</f>
        <v/>
      </c>
    </row>
    <row r="47" spans="3:3" x14ac:dyDescent="0.15">
      <c r="C47" t="str">
        <f>IF('3.ソフトテニス'!C72="", "", '3.ソフトテニス'!C72)</f>
        <v/>
      </c>
    </row>
  </sheetData>
  <phoneticPr fontId="4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6"/>
  <dimension ref="A1:F570"/>
  <sheetViews>
    <sheetView view="pageBreakPreview" zoomScale="55" zoomScaleNormal="100" zoomScaleSheetLayoutView="55" workbookViewId="0">
      <pane ySplit="5" topLeftCell="A6" activePane="bottomLeft" state="frozen"/>
      <selection activeCell="E78" sqref="E78"/>
      <selection pane="bottomLeft" activeCell="B6" sqref="B6"/>
    </sheetView>
  </sheetViews>
  <sheetFormatPr defaultColWidth="9" defaultRowHeight="13.5" x14ac:dyDescent="0.15"/>
  <cols>
    <col min="1" max="1" width="14.125" style="5" customWidth="1"/>
    <col min="2" max="2" width="18" style="5" customWidth="1"/>
    <col min="3" max="3" width="7.375" style="5" customWidth="1"/>
    <col min="4" max="4" width="13.375" style="27" customWidth="1"/>
    <col min="5" max="5" width="7.75" style="5" customWidth="1"/>
    <col min="6" max="6" width="36.125" style="5" customWidth="1"/>
    <col min="7" max="105" width="3.625" style="5" customWidth="1"/>
    <col min="106" max="16384" width="9" style="5"/>
  </cols>
  <sheetData>
    <row r="1" spans="1:6" ht="14.25" x14ac:dyDescent="0.15">
      <c r="F1" s="124" t="s">
        <v>126</v>
      </c>
    </row>
    <row r="2" spans="1:6" s="8" customFormat="1" ht="18.75" x14ac:dyDescent="0.15">
      <c r="A2" s="474" t="str">
        <f>"第"&amp;Facesheet!$B$2&amp;"回福岡県民スポーツ大会"</f>
        <v>第69回福岡県民スポーツ大会</v>
      </c>
      <c r="B2" s="474"/>
      <c r="C2" s="474"/>
      <c r="D2" s="474"/>
      <c r="F2" s="126"/>
    </row>
    <row r="4" spans="1:6" ht="25.5" x14ac:dyDescent="0.15">
      <c r="A4" s="476" t="s">
        <v>142</v>
      </c>
      <c r="B4" s="477"/>
      <c r="C4" s="477"/>
      <c r="D4" s="477"/>
      <c r="E4" s="477"/>
      <c r="F4" s="477"/>
    </row>
    <row r="5" spans="1:6" s="6" customFormat="1" ht="21.75" customHeight="1" x14ac:dyDescent="0.15">
      <c r="A5" s="121" t="s">
        <v>101</v>
      </c>
      <c r="B5" s="170">
        <f>①役員名簿!$B$7</f>
        <v>0</v>
      </c>
      <c r="C5" s="171" t="s">
        <v>143</v>
      </c>
      <c r="D5" s="29"/>
    </row>
    <row r="6" spans="1:6" s="6" customFormat="1" ht="24" customHeight="1" x14ac:dyDescent="0.15">
      <c r="A6" s="129" t="s">
        <v>144</v>
      </c>
      <c r="B6" s="66" t="s">
        <v>107</v>
      </c>
      <c r="C6" s="473" t="s">
        <v>108</v>
      </c>
      <c r="D6" s="473"/>
      <c r="E6" s="473"/>
      <c r="F6" s="473"/>
    </row>
    <row r="7" spans="1:6" s="6" customFormat="1" ht="7.5" customHeight="1" x14ac:dyDescent="0.15">
      <c r="C7" s="132"/>
      <c r="D7" s="29"/>
    </row>
    <row r="8" spans="1:6" s="6" customFormat="1" ht="21.75" customHeight="1" x14ac:dyDescent="0.15">
      <c r="A8" s="77"/>
      <c r="B8" s="98" t="s">
        <v>37</v>
      </c>
      <c r="C8" s="98" t="s">
        <v>103</v>
      </c>
      <c r="D8" s="134" t="s">
        <v>110</v>
      </c>
      <c r="E8" s="77" t="s">
        <v>26</v>
      </c>
      <c r="F8" s="77" t="s">
        <v>111</v>
      </c>
    </row>
    <row r="9" spans="1:6" s="6" customFormat="1" ht="21.75" customHeight="1" x14ac:dyDescent="0.15">
      <c r="A9" s="135" t="s">
        <v>49</v>
      </c>
      <c r="B9" s="12"/>
      <c r="C9" s="228"/>
      <c r="D9" s="23"/>
      <c r="E9" s="135" t="str">
        <f>IF(D9="","",DATEDIF(D9,Facesheet!$B$3,"Y"))</f>
        <v/>
      </c>
      <c r="F9" s="16"/>
    </row>
    <row r="10" spans="1:6" s="6" customFormat="1" ht="21.75" customHeight="1" x14ac:dyDescent="0.15">
      <c r="A10" s="135" t="s">
        <v>50</v>
      </c>
      <c r="B10" s="12"/>
      <c r="C10" s="12"/>
      <c r="D10" s="23"/>
      <c r="E10" s="135" t="str">
        <f>IF(D10="","",DATEDIF(D10,Facesheet!$B$3,"Y"))</f>
        <v/>
      </c>
      <c r="F10" s="16"/>
    </row>
    <row r="11" spans="1:6" s="6" customFormat="1" ht="21.75" customHeight="1" x14ac:dyDescent="0.15">
      <c r="A11" s="135" t="s">
        <v>50</v>
      </c>
      <c r="B11" s="12"/>
      <c r="C11" s="12"/>
      <c r="D11" s="23"/>
      <c r="E11" s="135" t="str">
        <f>IF(D11="","",DATEDIF(D11,Facesheet!$B$3,"Y"))</f>
        <v/>
      </c>
      <c r="F11" s="16"/>
    </row>
    <row r="12" spans="1:6" s="6" customFormat="1" ht="21.75" customHeight="1" x14ac:dyDescent="0.15">
      <c r="A12" s="135" t="s">
        <v>50</v>
      </c>
      <c r="B12" s="12"/>
      <c r="C12" s="12"/>
      <c r="D12" s="23"/>
      <c r="E12" s="135" t="str">
        <f>IF(D12="","",DATEDIF(D12,Facesheet!$B$3,"Y"))</f>
        <v/>
      </c>
      <c r="F12" s="16"/>
    </row>
    <row r="13" spans="1:6" s="6" customFormat="1" ht="21.75" customHeight="1" x14ac:dyDescent="0.15">
      <c r="A13" s="135" t="s">
        <v>50</v>
      </c>
      <c r="B13" s="12"/>
      <c r="C13" s="12"/>
      <c r="D13" s="23"/>
      <c r="E13" s="135" t="str">
        <f>IF(D13="","",DATEDIF(D13,Facesheet!$B$3,"Y"))</f>
        <v/>
      </c>
      <c r="F13" s="16"/>
    </row>
    <row r="14" spans="1:6" s="6" customFormat="1" ht="21.75" customHeight="1" x14ac:dyDescent="0.15">
      <c r="A14" s="135" t="s">
        <v>50</v>
      </c>
      <c r="B14" s="12"/>
      <c r="C14" s="12"/>
      <c r="D14" s="23"/>
      <c r="E14" s="135" t="str">
        <f>IF(D14="","",DATEDIF(D14,Facesheet!$B$3,"Y"))</f>
        <v/>
      </c>
      <c r="F14" s="16"/>
    </row>
    <row r="15" spans="1:6" s="6" customFormat="1" ht="21.75" customHeight="1" x14ac:dyDescent="0.15">
      <c r="A15" s="135" t="s">
        <v>50</v>
      </c>
      <c r="B15" s="12"/>
      <c r="C15" s="12"/>
      <c r="D15" s="23"/>
      <c r="E15" s="135" t="str">
        <f>IF(D15="","",DATEDIF(D15,Facesheet!$B$3,"Y"))</f>
        <v/>
      </c>
      <c r="F15" s="16"/>
    </row>
    <row r="16" spans="1:6" s="6" customFormat="1" ht="21.75" customHeight="1" x14ac:dyDescent="0.15">
      <c r="A16" s="475" t="s">
        <v>145</v>
      </c>
      <c r="B16" s="493"/>
      <c r="C16" s="493"/>
      <c r="D16" s="493"/>
      <c r="E16" s="493"/>
      <c r="F16" s="493"/>
    </row>
    <row r="17" spans="1:6" ht="24" customHeight="1" x14ac:dyDescent="0.15"/>
    <row r="18" spans="1:6" ht="24" customHeight="1" x14ac:dyDescent="0.15">
      <c r="A18" s="129" t="s">
        <v>146</v>
      </c>
      <c r="B18" s="66" t="s">
        <v>107</v>
      </c>
      <c r="C18" s="473" t="s">
        <v>108</v>
      </c>
      <c r="D18" s="473"/>
      <c r="E18" s="473"/>
      <c r="F18" s="473"/>
    </row>
    <row r="19" spans="1:6" ht="7.5" customHeight="1" x14ac:dyDescent="0.15"/>
    <row r="20" spans="1:6" ht="21.75" customHeight="1" x14ac:dyDescent="0.15">
      <c r="A20" s="161"/>
      <c r="B20" s="172" t="s">
        <v>37</v>
      </c>
      <c r="C20" s="172" t="s">
        <v>103</v>
      </c>
      <c r="D20" s="162" t="s">
        <v>110</v>
      </c>
      <c r="E20" s="161" t="s">
        <v>26</v>
      </c>
      <c r="F20" s="161" t="s">
        <v>111</v>
      </c>
    </row>
    <row r="21" spans="1:6" ht="21.75" customHeight="1" x14ac:dyDescent="0.15">
      <c r="A21" s="123" t="s">
        <v>49</v>
      </c>
      <c r="B21" s="169"/>
      <c r="C21" s="228"/>
      <c r="D21" s="85"/>
      <c r="E21" s="135" t="str">
        <f>IF(D21="","",DATEDIF(D21,Facesheet!$B$3,"Y"))</f>
        <v/>
      </c>
      <c r="F21" s="36"/>
    </row>
    <row r="22" spans="1:6" ht="21.75" customHeight="1" x14ac:dyDescent="0.15">
      <c r="A22" s="123" t="s">
        <v>50</v>
      </c>
      <c r="B22" s="42"/>
      <c r="C22" s="12"/>
      <c r="D22" s="23"/>
      <c r="E22" s="135" t="str">
        <f>IF(D22="","",DATEDIF(D22,Facesheet!$B$3,"Y"))</f>
        <v/>
      </c>
      <c r="F22" s="36"/>
    </row>
    <row r="23" spans="1:6" ht="21.75" customHeight="1" x14ac:dyDescent="0.15">
      <c r="A23" s="123" t="s">
        <v>50</v>
      </c>
      <c r="B23" s="42"/>
      <c r="C23" s="12"/>
      <c r="D23" s="23"/>
      <c r="E23" s="135" t="str">
        <f>IF(D23="","",DATEDIF(D23,Facesheet!$B$3,"Y"))</f>
        <v/>
      </c>
      <c r="F23" s="36"/>
    </row>
    <row r="24" spans="1:6" ht="21.75" customHeight="1" x14ac:dyDescent="0.15">
      <c r="A24" s="123" t="s">
        <v>50</v>
      </c>
      <c r="B24" s="42"/>
      <c r="C24" s="12"/>
      <c r="D24" s="23"/>
      <c r="E24" s="135" t="str">
        <f>IF(D24="","",DATEDIF(D24,Facesheet!$B$3,"Y"))</f>
        <v/>
      </c>
      <c r="F24" s="36"/>
    </row>
    <row r="25" spans="1:6" ht="21.75" customHeight="1" x14ac:dyDescent="0.15">
      <c r="A25" s="123" t="s">
        <v>50</v>
      </c>
      <c r="B25" s="42"/>
      <c r="C25" s="12"/>
      <c r="D25" s="23"/>
      <c r="E25" s="135" t="str">
        <f>IF(D25="","",DATEDIF(D25,Facesheet!$B$3,"Y"))</f>
        <v/>
      </c>
      <c r="F25" s="36"/>
    </row>
    <row r="26" spans="1:6" ht="21.75" customHeight="1" x14ac:dyDescent="0.15">
      <c r="A26" s="123" t="s">
        <v>50</v>
      </c>
      <c r="B26" s="42"/>
      <c r="C26" s="12"/>
      <c r="D26" s="23"/>
      <c r="E26" s="135" t="str">
        <f>IF(D26="","",DATEDIF(D26,Facesheet!$B$3,"Y"))</f>
        <v/>
      </c>
      <c r="F26" s="36"/>
    </row>
    <row r="27" spans="1:6" ht="21.75" customHeight="1" x14ac:dyDescent="0.15">
      <c r="A27" s="123" t="s">
        <v>50</v>
      </c>
      <c r="B27" s="42"/>
      <c r="C27" s="12"/>
      <c r="D27" s="23"/>
      <c r="E27" s="135" t="str">
        <f>IF(D27="","",DATEDIF(D27,Facesheet!$B$3,"Y"))</f>
        <v/>
      </c>
      <c r="F27" s="36"/>
    </row>
    <row r="28" spans="1:6" ht="21.75" customHeight="1" x14ac:dyDescent="0.15">
      <c r="A28" s="475" t="s">
        <v>147</v>
      </c>
      <c r="B28" s="475"/>
      <c r="C28" s="475"/>
      <c r="D28" s="475"/>
      <c r="E28" s="475"/>
      <c r="F28" s="475"/>
    </row>
    <row r="29" spans="1:6" ht="24" customHeight="1" x14ac:dyDescent="0.15"/>
    <row r="30" spans="1:6" ht="24" customHeight="1" x14ac:dyDescent="0.15">
      <c r="A30" s="129" t="s">
        <v>148</v>
      </c>
      <c r="B30" s="66" t="s">
        <v>107</v>
      </c>
      <c r="C30" s="473" t="s">
        <v>108</v>
      </c>
      <c r="D30" s="473"/>
      <c r="E30" s="473"/>
      <c r="F30" s="473"/>
    </row>
    <row r="31" spans="1:6" ht="7.5" customHeight="1" x14ac:dyDescent="0.15"/>
    <row r="32" spans="1:6" ht="21.75" customHeight="1" x14ac:dyDescent="0.15">
      <c r="A32" s="161"/>
      <c r="B32" s="172" t="s">
        <v>37</v>
      </c>
      <c r="C32" s="172" t="s">
        <v>103</v>
      </c>
      <c r="D32" s="162" t="s">
        <v>110</v>
      </c>
      <c r="E32" s="161" t="s">
        <v>26</v>
      </c>
      <c r="F32" s="161" t="s">
        <v>111</v>
      </c>
    </row>
    <row r="33" spans="1:6" ht="21.75" customHeight="1" x14ac:dyDescent="0.15">
      <c r="A33" s="123" t="s">
        <v>49</v>
      </c>
      <c r="B33" s="42"/>
      <c r="C33" s="228"/>
      <c r="D33" s="84"/>
      <c r="E33" s="135" t="str">
        <f>IF(D33="","",DATEDIF(D33,Facesheet!$B$3,"Y"))</f>
        <v/>
      </c>
      <c r="F33" s="37"/>
    </row>
    <row r="34" spans="1:6" ht="21.75" customHeight="1" x14ac:dyDescent="0.15">
      <c r="A34" s="123" t="s">
        <v>50</v>
      </c>
      <c r="B34" s="42"/>
      <c r="C34" s="48"/>
      <c r="D34" s="84"/>
      <c r="E34" s="123" t="str">
        <f>IF(D34="","",DATEDIF(D34,Facesheet!$B$3,"Y"))</f>
        <v/>
      </c>
      <c r="F34" s="37"/>
    </row>
    <row r="35" spans="1:6" ht="21.75" customHeight="1" x14ac:dyDescent="0.15">
      <c r="A35" s="123" t="s">
        <v>50</v>
      </c>
      <c r="B35" s="42"/>
      <c r="C35" s="12"/>
      <c r="D35" s="84"/>
      <c r="E35" s="123" t="str">
        <f>IF(D35="","",DATEDIF(D35,Facesheet!$B$3,"Y"))</f>
        <v/>
      </c>
      <c r="F35" s="37"/>
    </row>
    <row r="36" spans="1:6" ht="21.75" customHeight="1" x14ac:dyDescent="0.15">
      <c r="A36" s="123" t="s">
        <v>50</v>
      </c>
      <c r="B36" s="42"/>
      <c r="C36" s="12"/>
      <c r="D36" s="84"/>
      <c r="E36" s="123" t="str">
        <f>IF(D36="","",DATEDIF(D36,Facesheet!$B$3,"Y"))</f>
        <v/>
      </c>
      <c r="F36" s="37"/>
    </row>
    <row r="37" spans="1:6" ht="21.75" customHeight="1" x14ac:dyDescent="0.15">
      <c r="A37" s="123" t="s">
        <v>50</v>
      </c>
      <c r="B37" s="42"/>
      <c r="C37" s="12"/>
      <c r="D37" s="84"/>
      <c r="E37" s="123" t="str">
        <f>IF(D37="","",DATEDIF(D37,Facesheet!$B$3,"Y"))</f>
        <v/>
      </c>
      <c r="F37" s="37"/>
    </row>
    <row r="38" spans="1:6" ht="21.75" customHeight="1" x14ac:dyDescent="0.15">
      <c r="A38" s="123" t="s">
        <v>50</v>
      </c>
      <c r="B38" s="42"/>
      <c r="C38" s="12"/>
      <c r="D38" s="84"/>
      <c r="E38" s="123" t="str">
        <f>IF(D38="","",DATEDIF(D38,Facesheet!$B$3,"Y"))</f>
        <v/>
      </c>
      <c r="F38" s="37"/>
    </row>
    <row r="39" spans="1:6" ht="21.75" customHeight="1" x14ac:dyDescent="0.15">
      <c r="A39" s="123" t="s">
        <v>50</v>
      </c>
      <c r="B39" s="42"/>
      <c r="C39" s="12"/>
      <c r="D39" s="84"/>
      <c r="E39" s="123" t="str">
        <f>IF(D39="","",DATEDIF(D39,Facesheet!$B$3,"Y"))</f>
        <v/>
      </c>
      <c r="F39" s="37"/>
    </row>
    <row r="40" spans="1:6" ht="21.75" customHeight="1" x14ac:dyDescent="0.15">
      <c r="A40" s="123" t="s">
        <v>50</v>
      </c>
      <c r="B40" s="42"/>
      <c r="C40" s="12"/>
      <c r="D40" s="84"/>
      <c r="E40" s="123" t="str">
        <f>IF(D40="","",DATEDIF(D40,Facesheet!$B$3,"Y"))</f>
        <v/>
      </c>
      <c r="F40" s="37"/>
    </row>
    <row r="41" spans="1:6" ht="21.75" customHeight="1" x14ac:dyDescent="0.15">
      <c r="A41" s="123" t="s">
        <v>50</v>
      </c>
      <c r="B41" s="42"/>
      <c r="C41" s="48"/>
      <c r="D41" s="84"/>
      <c r="E41" s="123" t="str">
        <f>IF(D41="","",DATEDIF(D41,Facesheet!$B$3,"Y"))</f>
        <v/>
      </c>
      <c r="F41" s="37"/>
    </row>
    <row r="42" spans="1:6" ht="21.75" customHeight="1" x14ac:dyDescent="0.15">
      <c r="A42" s="475" t="s">
        <v>304</v>
      </c>
      <c r="B42" s="493"/>
      <c r="C42" s="493"/>
      <c r="D42" s="493"/>
      <c r="E42" s="493"/>
      <c r="F42" s="493"/>
    </row>
    <row r="43" spans="1:6" ht="21.75" customHeight="1" x14ac:dyDescent="0.15"/>
    <row r="44" spans="1:6" ht="21.75" customHeight="1" x14ac:dyDescent="0.15"/>
    <row r="45" spans="1:6" ht="21.75" customHeight="1" x14ac:dyDescent="0.15"/>
    <row r="46" spans="1:6" ht="21.75" customHeight="1" x14ac:dyDescent="0.15"/>
    <row r="47" spans="1:6" ht="21.75" customHeight="1" x14ac:dyDescent="0.15"/>
    <row r="48" spans="1:6" ht="21.75" customHeight="1" x14ac:dyDescent="0.15"/>
    <row r="49" ht="21.75" customHeight="1" x14ac:dyDescent="0.15"/>
    <row r="50" ht="21.75" customHeight="1" x14ac:dyDescent="0.15"/>
    <row r="51" ht="21.75" customHeight="1" x14ac:dyDescent="0.15"/>
    <row r="52" ht="21.75" customHeight="1" x14ac:dyDescent="0.15"/>
    <row r="53" ht="21.75" customHeight="1" x14ac:dyDescent="0.15"/>
    <row r="54" ht="21.75" customHeight="1" x14ac:dyDescent="0.15"/>
    <row r="55" ht="21.75" customHeight="1" x14ac:dyDescent="0.15"/>
    <row r="56" ht="21.75" customHeight="1" x14ac:dyDescent="0.15"/>
    <row r="57" ht="21.75" customHeight="1" x14ac:dyDescent="0.15"/>
    <row r="58" ht="21.75" customHeight="1" x14ac:dyDescent="0.15"/>
    <row r="59" ht="21.75" customHeight="1" x14ac:dyDescent="0.15"/>
    <row r="60" ht="21.75" customHeight="1" x14ac:dyDescent="0.15"/>
    <row r="61" ht="21.75" customHeight="1" x14ac:dyDescent="0.15"/>
    <row r="62" ht="21.75" customHeight="1" x14ac:dyDescent="0.15"/>
    <row r="63" ht="21.75" customHeight="1" x14ac:dyDescent="0.15"/>
    <row r="64" ht="21.75" customHeight="1" x14ac:dyDescent="0.15"/>
    <row r="65" ht="21.75" customHeight="1" x14ac:dyDescent="0.15"/>
    <row r="66" ht="21.75" customHeight="1" x14ac:dyDescent="0.15"/>
    <row r="67" ht="21.75" customHeight="1" x14ac:dyDescent="0.15"/>
    <row r="68" ht="21.75" customHeight="1" x14ac:dyDescent="0.15"/>
    <row r="69" ht="21.75" customHeight="1" x14ac:dyDescent="0.15"/>
    <row r="70" ht="21.75" customHeight="1" x14ac:dyDescent="0.15"/>
    <row r="71" ht="21.75" customHeight="1" x14ac:dyDescent="0.15"/>
    <row r="72" ht="21.75" customHeight="1" x14ac:dyDescent="0.15"/>
    <row r="73" ht="21.75" customHeight="1" x14ac:dyDescent="0.15"/>
    <row r="74" ht="21.75" customHeight="1" x14ac:dyDescent="0.15"/>
    <row r="75" ht="21.75" customHeight="1" x14ac:dyDescent="0.15"/>
    <row r="76" ht="21.75" customHeight="1" x14ac:dyDescent="0.15"/>
    <row r="77" ht="21.75" customHeight="1" x14ac:dyDescent="0.15"/>
    <row r="78" ht="21.75" customHeight="1" x14ac:dyDescent="0.15"/>
    <row r="79" ht="21.75" customHeight="1" x14ac:dyDescent="0.15"/>
    <row r="80" ht="21.75" customHeight="1" x14ac:dyDescent="0.15"/>
    <row r="81" ht="21.75" customHeight="1" x14ac:dyDescent="0.15"/>
    <row r="82" ht="21.75" customHeight="1" x14ac:dyDescent="0.15"/>
    <row r="83" ht="21.75" customHeight="1" x14ac:dyDescent="0.15"/>
    <row r="84" ht="21.75" customHeight="1" x14ac:dyDescent="0.15"/>
    <row r="85" ht="21.75" customHeight="1" x14ac:dyDescent="0.15"/>
    <row r="86" ht="21.75" customHeight="1" x14ac:dyDescent="0.15"/>
    <row r="87" ht="21.75" customHeight="1" x14ac:dyDescent="0.15"/>
    <row r="88" ht="21.75" customHeight="1" x14ac:dyDescent="0.15"/>
    <row r="89" ht="21.75" customHeight="1" x14ac:dyDescent="0.15"/>
    <row r="90" ht="21.75" customHeight="1" x14ac:dyDescent="0.15"/>
    <row r="91" ht="21.75" customHeight="1" x14ac:dyDescent="0.15"/>
    <row r="92" ht="21.75" customHeight="1" x14ac:dyDescent="0.15"/>
    <row r="93" ht="21.75" customHeight="1" x14ac:dyDescent="0.15"/>
    <row r="94" ht="21.75" customHeight="1" x14ac:dyDescent="0.15"/>
    <row r="95" ht="21.75" customHeight="1" x14ac:dyDescent="0.15"/>
    <row r="96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  <row r="122" ht="21.75" customHeight="1" x14ac:dyDescent="0.15"/>
    <row r="123" ht="21.75" customHeight="1" x14ac:dyDescent="0.15"/>
    <row r="124" ht="21.75" customHeight="1" x14ac:dyDescent="0.15"/>
    <row r="125" ht="21.75" customHeight="1" x14ac:dyDescent="0.15"/>
    <row r="126" ht="21.75" customHeight="1" x14ac:dyDescent="0.15"/>
    <row r="127" ht="21.75" customHeight="1" x14ac:dyDescent="0.15"/>
    <row r="128" ht="21.75" customHeight="1" x14ac:dyDescent="0.15"/>
    <row r="129" ht="21.75" customHeight="1" x14ac:dyDescent="0.15"/>
    <row r="130" ht="21.75" customHeight="1" x14ac:dyDescent="0.15"/>
    <row r="131" ht="21.75" customHeight="1" x14ac:dyDescent="0.15"/>
    <row r="132" ht="21.75" customHeight="1" x14ac:dyDescent="0.15"/>
    <row r="133" ht="21.75" customHeight="1" x14ac:dyDescent="0.15"/>
    <row r="134" ht="21.75" customHeight="1" x14ac:dyDescent="0.15"/>
    <row r="135" ht="21.75" customHeight="1" x14ac:dyDescent="0.15"/>
    <row r="136" ht="21.75" customHeight="1" x14ac:dyDescent="0.15"/>
    <row r="137" ht="21.75" customHeight="1" x14ac:dyDescent="0.15"/>
    <row r="138" ht="21.75" customHeight="1" x14ac:dyDescent="0.15"/>
    <row r="139" ht="21.75" customHeight="1" x14ac:dyDescent="0.15"/>
    <row r="140" ht="21.75" customHeight="1" x14ac:dyDescent="0.15"/>
    <row r="141" ht="21.75" customHeight="1" x14ac:dyDescent="0.15"/>
    <row r="142" ht="21.75" customHeight="1" x14ac:dyDescent="0.15"/>
    <row r="143" ht="21.75" customHeight="1" x14ac:dyDescent="0.15"/>
    <row r="144" ht="21.75" customHeight="1" x14ac:dyDescent="0.15"/>
    <row r="145" ht="21.75" customHeight="1" x14ac:dyDescent="0.15"/>
    <row r="146" ht="21.75" customHeight="1" x14ac:dyDescent="0.15"/>
    <row r="147" ht="21.75" customHeight="1" x14ac:dyDescent="0.15"/>
    <row r="148" ht="21.75" customHeight="1" x14ac:dyDescent="0.15"/>
    <row r="149" ht="21.75" customHeight="1" x14ac:dyDescent="0.15"/>
    <row r="150" ht="21.75" customHeight="1" x14ac:dyDescent="0.15"/>
    <row r="151" ht="21.75" customHeight="1" x14ac:dyDescent="0.15"/>
    <row r="152" ht="21.75" customHeight="1" x14ac:dyDescent="0.15"/>
    <row r="153" ht="21.75" customHeight="1" x14ac:dyDescent="0.15"/>
    <row r="154" ht="21.75" customHeight="1" x14ac:dyDescent="0.15"/>
    <row r="155" ht="21.75" customHeight="1" x14ac:dyDescent="0.15"/>
    <row r="156" ht="21.75" customHeight="1" x14ac:dyDescent="0.15"/>
    <row r="157" ht="21.75" customHeight="1" x14ac:dyDescent="0.15"/>
    <row r="158" ht="21.75" customHeight="1" x14ac:dyDescent="0.15"/>
    <row r="159" ht="21.75" customHeight="1" x14ac:dyDescent="0.15"/>
    <row r="160" ht="21.75" customHeight="1" x14ac:dyDescent="0.15"/>
    <row r="161" ht="21.75" customHeight="1" x14ac:dyDescent="0.15"/>
    <row r="162" ht="21.75" customHeight="1" x14ac:dyDescent="0.15"/>
    <row r="163" ht="21.75" customHeight="1" x14ac:dyDescent="0.15"/>
    <row r="164" ht="21.75" customHeight="1" x14ac:dyDescent="0.15"/>
    <row r="165" ht="21.75" customHeight="1" x14ac:dyDescent="0.15"/>
    <row r="166" ht="21.75" customHeight="1" x14ac:dyDescent="0.15"/>
    <row r="167" ht="21.75" customHeight="1" x14ac:dyDescent="0.15"/>
    <row r="168" ht="21.75" customHeight="1" x14ac:dyDescent="0.15"/>
    <row r="169" ht="21.75" customHeight="1" x14ac:dyDescent="0.15"/>
    <row r="170" ht="21.75" customHeight="1" x14ac:dyDescent="0.15"/>
    <row r="171" ht="21.75" customHeight="1" x14ac:dyDescent="0.15"/>
    <row r="172" ht="21.75" customHeight="1" x14ac:dyDescent="0.15"/>
    <row r="173" ht="21.75" customHeight="1" x14ac:dyDescent="0.15"/>
    <row r="174" ht="21.75" customHeight="1" x14ac:dyDescent="0.15"/>
    <row r="175" ht="21.75" customHeight="1" x14ac:dyDescent="0.15"/>
    <row r="176" ht="21.75" customHeight="1" x14ac:dyDescent="0.15"/>
    <row r="177" ht="21.75" customHeight="1" x14ac:dyDescent="0.15"/>
    <row r="178" ht="21.75" customHeight="1" x14ac:dyDescent="0.15"/>
    <row r="179" ht="21.75" customHeight="1" x14ac:dyDescent="0.15"/>
    <row r="180" ht="21.75" customHeight="1" x14ac:dyDescent="0.15"/>
    <row r="181" ht="21.75" customHeight="1" x14ac:dyDescent="0.15"/>
    <row r="182" ht="21.75" customHeight="1" x14ac:dyDescent="0.15"/>
    <row r="183" ht="21.75" customHeight="1" x14ac:dyDescent="0.15"/>
    <row r="184" ht="21.75" customHeight="1" x14ac:dyDescent="0.15"/>
    <row r="185" ht="21.75" customHeight="1" x14ac:dyDescent="0.15"/>
    <row r="186" ht="21.75" customHeight="1" x14ac:dyDescent="0.15"/>
    <row r="187" ht="21.75" customHeight="1" x14ac:dyDescent="0.15"/>
    <row r="188" ht="21.75" customHeight="1" x14ac:dyDescent="0.15"/>
    <row r="189" ht="21.75" customHeight="1" x14ac:dyDescent="0.15"/>
    <row r="190" ht="21.75" customHeight="1" x14ac:dyDescent="0.15"/>
    <row r="191" ht="21.75" customHeight="1" x14ac:dyDescent="0.15"/>
    <row r="192" ht="21.75" customHeight="1" x14ac:dyDescent="0.15"/>
    <row r="193" ht="21.75" customHeight="1" x14ac:dyDescent="0.15"/>
    <row r="194" ht="21.75" customHeight="1" x14ac:dyDescent="0.15"/>
    <row r="195" ht="21.75" customHeight="1" x14ac:dyDescent="0.15"/>
    <row r="196" ht="21.75" customHeight="1" x14ac:dyDescent="0.15"/>
    <row r="197" ht="21.75" customHeight="1" x14ac:dyDescent="0.15"/>
    <row r="198" ht="21.75" customHeight="1" x14ac:dyDescent="0.15"/>
    <row r="199" ht="21.75" customHeight="1" x14ac:dyDescent="0.15"/>
    <row r="200" ht="21.75" customHeight="1" x14ac:dyDescent="0.15"/>
    <row r="201" ht="21.75" customHeight="1" x14ac:dyDescent="0.15"/>
    <row r="202" ht="21.75" customHeight="1" x14ac:dyDescent="0.15"/>
    <row r="203" ht="21.75" customHeight="1" x14ac:dyDescent="0.15"/>
    <row r="204" ht="21.75" customHeight="1" x14ac:dyDescent="0.15"/>
    <row r="205" ht="21.75" customHeight="1" x14ac:dyDescent="0.15"/>
    <row r="206" ht="21.75" customHeight="1" x14ac:dyDescent="0.15"/>
    <row r="207" ht="21.75" customHeight="1" x14ac:dyDescent="0.15"/>
    <row r="208" ht="21.75" customHeight="1" x14ac:dyDescent="0.15"/>
    <row r="209" ht="21.75" customHeight="1" x14ac:dyDescent="0.15"/>
    <row r="210" ht="21.75" customHeight="1" x14ac:dyDescent="0.15"/>
    <row r="211" ht="21.75" customHeight="1" x14ac:dyDescent="0.15"/>
    <row r="212" ht="21.75" customHeight="1" x14ac:dyDescent="0.15"/>
    <row r="213" ht="21.75" customHeight="1" x14ac:dyDescent="0.15"/>
    <row r="214" ht="21.75" customHeight="1" x14ac:dyDescent="0.15"/>
    <row r="215" ht="21.75" customHeight="1" x14ac:dyDescent="0.15"/>
    <row r="216" ht="21.75" customHeight="1" x14ac:dyDescent="0.15"/>
    <row r="217" ht="21.75" customHeight="1" x14ac:dyDescent="0.15"/>
    <row r="218" ht="21.75" customHeight="1" x14ac:dyDescent="0.15"/>
    <row r="219" ht="21.75" customHeight="1" x14ac:dyDescent="0.15"/>
    <row r="220" ht="21.75" customHeight="1" x14ac:dyDescent="0.15"/>
    <row r="221" ht="21.75" customHeight="1" x14ac:dyDescent="0.15"/>
    <row r="222" ht="21.75" customHeight="1" x14ac:dyDescent="0.15"/>
    <row r="223" ht="21.75" customHeight="1" x14ac:dyDescent="0.15"/>
    <row r="224" ht="21.75" customHeight="1" x14ac:dyDescent="0.15"/>
    <row r="225" ht="21.75" customHeight="1" x14ac:dyDescent="0.15"/>
    <row r="226" ht="21.75" customHeight="1" x14ac:dyDescent="0.15"/>
    <row r="227" ht="21.75" customHeight="1" x14ac:dyDescent="0.15"/>
    <row r="228" ht="21.75" customHeight="1" x14ac:dyDescent="0.15"/>
    <row r="229" ht="21.75" customHeight="1" x14ac:dyDescent="0.15"/>
    <row r="230" ht="21.75" customHeight="1" x14ac:dyDescent="0.15"/>
    <row r="231" ht="21.75" customHeight="1" x14ac:dyDescent="0.15"/>
    <row r="232" ht="21.75" customHeight="1" x14ac:dyDescent="0.15"/>
    <row r="233" ht="21.75" customHeight="1" x14ac:dyDescent="0.15"/>
    <row r="234" ht="21.75" customHeight="1" x14ac:dyDescent="0.15"/>
    <row r="235" ht="21.75" customHeight="1" x14ac:dyDescent="0.15"/>
    <row r="236" ht="21.75" customHeight="1" x14ac:dyDescent="0.15"/>
    <row r="237" ht="21.75" customHeight="1" x14ac:dyDescent="0.15"/>
    <row r="238" ht="21.75" customHeight="1" x14ac:dyDescent="0.15"/>
    <row r="239" ht="21.75" customHeight="1" x14ac:dyDescent="0.15"/>
    <row r="240" ht="21.75" customHeight="1" x14ac:dyDescent="0.15"/>
    <row r="241" ht="21.75" customHeight="1" x14ac:dyDescent="0.15"/>
    <row r="242" ht="21.75" customHeight="1" x14ac:dyDescent="0.15"/>
    <row r="243" ht="21.75" customHeight="1" x14ac:dyDescent="0.15"/>
    <row r="244" ht="21.75" customHeight="1" x14ac:dyDescent="0.15"/>
    <row r="245" ht="21.75" customHeight="1" x14ac:dyDescent="0.15"/>
    <row r="246" ht="21.75" customHeight="1" x14ac:dyDescent="0.15"/>
    <row r="247" ht="21.75" customHeight="1" x14ac:dyDescent="0.15"/>
    <row r="248" ht="21.75" customHeight="1" x14ac:dyDescent="0.15"/>
    <row r="249" ht="21.75" customHeight="1" x14ac:dyDescent="0.15"/>
    <row r="250" ht="21.75" customHeight="1" x14ac:dyDescent="0.15"/>
    <row r="251" ht="21.75" customHeight="1" x14ac:dyDescent="0.15"/>
    <row r="252" ht="21.75" customHeight="1" x14ac:dyDescent="0.15"/>
    <row r="253" ht="21.75" customHeight="1" x14ac:dyDescent="0.15"/>
    <row r="254" ht="21.75" customHeight="1" x14ac:dyDescent="0.15"/>
    <row r="255" ht="21.75" customHeight="1" x14ac:dyDescent="0.15"/>
    <row r="256" ht="21.75" customHeight="1" x14ac:dyDescent="0.15"/>
    <row r="257" ht="21.75" customHeight="1" x14ac:dyDescent="0.15"/>
    <row r="258" ht="21.75" customHeight="1" x14ac:dyDescent="0.15"/>
    <row r="259" ht="21.75" customHeight="1" x14ac:dyDescent="0.15"/>
    <row r="260" ht="21.75" customHeight="1" x14ac:dyDescent="0.15"/>
    <row r="261" ht="21.75" customHeight="1" x14ac:dyDescent="0.15"/>
    <row r="262" ht="21.75" customHeight="1" x14ac:dyDescent="0.15"/>
    <row r="263" ht="21.75" customHeight="1" x14ac:dyDescent="0.15"/>
    <row r="264" ht="21.75" customHeight="1" x14ac:dyDescent="0.15"/>
    <row r="265" ht="21.75" customHeight="1" x14ac:dyDescent="0.15"/>
    <row r="266" ht="21.75" customHeight="1" x14ac:dyDescent="0.15"/>
    <row r="267" ht="21.75" customHeight="1" x14ac:dyDescent="0.15"/>
    <row r="268" ht="21.75" customHeight="1" x14ac:dyDescent="0.15"/>
    <row r="269" ht="21.75" customHeight="1" x14ac:dyDescent="0.15"/>
    <row r="270" ht="21.75" customHeight="1" x14ac:dyDescent="0.15"/>
    <row r="271" ht="21.75" customHeight="1" x14ac:dyDescent="0.15"/>
    <row r="272" ht="21.75" customHeight="1" x14ac:dyDescent="0.15"/>
    <row r="273" ht="21.75" customHeight="1" x14ac:dyDescent="0.15"/>
    <row r="274" ht="21.75" customHeight="1" x14ac:dyDescent="0.15"/>
    <row r="275" ht="21.75" customHeight="1" x14ac:dyDescent="0.15"/>
    <row r="276" ht="21.75" customHeight="1" x14ac:dyDescent="0.15"/>
    <row r="277" ht="21.75" customHeight="1" x14ac:dyDescent="0.15"/>
    <row r="278" ht="21.75" customHeight="1" x14ac:dyDescent="0.15"/>
    <row r="279" ht="21.75" customHeight="1" x14ac:dyDescent="0.15"/>
    <row r="280" ht="21.75" customHeight="1" x14ac:dyDescent="0.15"/>
    <row r="281" ht="21.75" customHeight="1" x14ac:dyDescent="0.15"/>
    <row r="282" ht="21.75" customHeight="1" x14ac:dyDescent="0.15"/>
    <row r="283" ht="21.75" customHeight="1" x14ac:dyDescent="0.15"/>
    <row r="284" ht="21.75" customHeight="1" x14ac:dyDescent="0.15"/>
    <row r="285" ht="21.75" customHeight="1" x14ac:dyDescent="0.15"/>
    <row r="286" ht="21.75" customHeight="1" x14ac:dyDescent="0.15"/>
    <row r="287" ht="21.75" customHeight="1" x14ac:dyDescent="0.15"/>
    <row r="288" ht="21.75" customHeight="1" x14ac:dyDescent="0.15"/>
    <row r="289" ht="21.75" customHeight="1" x14ac:dyDescent="0.15"/>
    <row r="290" ht="21.75" customHeight="1" x14ac:dyDescent="0.15"/>
    <row r="291" ht="21.75" customHeight="1" x14ac:dyDescent="0.15"/>
    <row r="292" ht="21.75" customHeight="1" x14ac:dyDescent="0.15"/>
    <row r="293" ht="21.75" customHeight="1" x14ac:dyDescent="0.15"/>
    <row r="294" ht="21.75" customHeight="1" x14ac:dyDescent="0.15"/>
    <row r="295" ht="21.75" customHeight="1" x14ac:dyDescent="0.15"/>
    <row r="296" ht="21.75" customHeight="1" x14ac:dyDescent="0.15"/>
    <row r="297" ht="21.75" customHeight="1" x14ac:dyDescent="0.15"/>
    <row r="298" ht="21.75" customHeight="1" x14ac:dyDescent="0.15"/>
    <row r="299" ht="21.75" customHeight="1" x14ac:dyDescent="0.15"/>
    <row r="300" ht="21.75" customHeight="1" x14ac:dyDescent="0.15"/>
    <row r="301" ht="21.75" customHeight="1" x14ac:dyDescent="0.15"/>
    <row r="302" ht="21.75" customHeight="1" x14ac:dyDescent="0.15"/>
    <row r="303" ht="21.75" customHeight="1" x14ac:dyDescent="0.15"/>
    <row r="304" ht="21.75" customHeight="1" x14ac:dyDescent="0.15"/>
    <row r="305" ht="21.75" customHeight="1" x14ac:dyDescent="0.15"/>
    <row r="306" ht="21.75" customHeight="1" x14ac:dyDescent="0.15"/>
    <row r="307" ht="21.75" customHeight="1" x14ac:dyDescent="0.15"/>
    <row r="308" ht="21.75" customHeight="1" x14ac:dyDescent="0.15"/>
    <row r="309" ht="21.75" customHeight="1" x14ac:dyDescent="0.15"/>
    <row r="310" ht="21.75" customHeight="1" x14ac:dyDescent="0.15"/>
    <row r="311" ht="21.75" customHeight="1" x14ac:dyDescent="0.15"/>
    <row r="312" ht="21.75" customHeight="1" x14ac:dyDescent="0.15"/>
    <row r="313" ht="21.75" customHeight="1" x14ac:dyDescent="0.15"/>
    <row r="314" ht="21.75" customHeight="1" x14ac:dyDescent="0.15"/>
    <row r="315" ht="21.75" customHeight="1" x14ac:dyDescent="0.15"/>
    <row r="316" ht="21.75" customHeight="1" x14ac:dyDescent="0.15"/>
    <row r="317" ht="21.75" customHeight="1" x14ac:dyDescent="0.15"/>
    <row r="318" ht="21.75" customHeight="1" x14ac:dyDescent="0.15"/>
    <row r="319" ht="21.75" customHeight="1" x14ac:dyDescent="0.15"/>
    <row r="320" ht="21.75" customHeight="1" x14ac:dyDescent="0.15"/>
    <row r="321" ht="21.75" customHeight="1" x14ac:dyDescent="0.15"/>
    <row r="322" ht="21.75" customHeight="1" x14ac:dyDescent="0.15"/>
    <row r="323" ht="21.75" customHeight="1" x14ac:dyDescent="0.15"/>
    <row r="324" ht="21.75" customHeight="1" x14ac:dyDescent="0.15"/>
    <row r="325" ht="21.75" customHeight="1" x14ac:dyDescent="0.15"/>
    <row r="326" ht="21.75" customHeight="1" x14ac:dyDescent="0.15"/>
    <row r="327" ht="21.75" customHeight="1" x14ac:dyDescent="0.15"/>
    <row r="328" ht="21.75" customHeight="1" x14ac:dyDescent="0.15"/>
    <row r="329" ht="21.75" customHeight="1" x14ac:dyDescent="0.15"/>
    <row r="330" ht="21.75" customHeight="1" x14ac:dyDescent="0.15"/>
    <row r="331" ht="21.75" customHeight="1" x14ac:dyDescent="0.15"/>
    <row r="332" ht="21.75" customHeight="1" x14ac:dyDescent="0.15"/>
    <row r="333" ht="21.75" customHeight="1" x14ac:dyDescent="0.15"/>
    <row r="334" ht="21.75" customHeight="1" x14ac:dyDescent="0.15"/>
    <row r="335" ht="21.75" customHeight="1" x14ac:dyDescent="0.15"/>
    <row r="336" ht="21.75" customHeight="1" x14ac:dyDescent="0.15"/>
    <row r="337" ht="21.75" customHeight="1" x14ac:dyDescent="0.15"/>
    <row r="338" ht="21.75" customHeight="1" x14ac:dyDescent="0.15"/>
    <row r="339" ht="21.75" customHeight="1" x14ac:dyDescent="0.15"/>
    <row r="340" ht="21.75" customHeight="1" x14ac:dyDescent="0.15"/>
    <row r="341" ht="21.75" customHeight="1" x14ac:dyDescent="0.15"/>
    <row r="342" ht="21.75" customHeight="1" x14ac:dyDescent="0.15"/>
    <row r="343" ht="21.75" customHeight="1" x14ac:dyDescent="0.15"/>
    <row r="344" ht="21.75" customHeight="1" x14ac:dyDescent="0.15"/>
    <row r="345" ht="21.75" customHeight="1" x14ac:dyDescent="0.15"/>
    <row r="346" ht="21.75" customHeight="1" x14ac:dyDescent="0.15"/>
    <row r="347" ht="21.75" customHeight="1" x14ac:dyDescent="0.15"/>
    <row r="348" ht="21.75" customHeight="1" x14ac:dyDescent="0.15"/>
    <row r="349" ht="21.75" customHeight="1" x14ac:dyDescent="0.15"/>
    <row r="350" ht="21.75" customHeight="1" x14ac:dyDescent="0.15"/>
    <row r="351" ht="21.75" customHeight="1" x14ac:dyDescent="0.15"/>
    <row r="352" ht="21.75" customHeight="1" x14ac:dyDescent="0.15"/>
    <row r="353" ht="21.75" customHeight="1" x14ac:dyDescent="0.15"/>
    <row r="354" ht="21.75" customHeight="1" x14ac:dyDescent="0.15"/>
    <row r="355" ht="21.75" customHeight="1" x14ac:dyDescent="0.15"/>
    <row r="356" ht="21.75" customHeight="1" x14ac:dyDescent="0.15"/>
    <row r="357" ht="21.75" customHeight="1" x14ac:dyDescent="0.15"/>
    <row r="358" ht="21.75" customHeight="1" x14ac:dyDescent="0.15"/>
    <row r="359" ht="21.75" customHeight="1" x14ac:dyDescent="0.15"/>
    <row r="360" ht="21.75" customHeight="1" x14ac:dyDescent="0.15"/>
    <row r="361" ht="21.75" customHeight="1" x14ac:dyDescent="0.15"/>
    <row r="362" ht="21.75" customHeight="1" x14ac:dyDescent="0.15"/>
    <row r="363" ht="21.75" customHeight="1" x14ac:dyDescent="0.15"/>
    <row r="364" ht="21.75" customHeight="1" x14ac:dyDescent="0.15"/>
    <row r="365" ht="21.75" customHeight="1" x14ac:dyDescent="0.15"/>
    <row r="366" ht="21.75" customHeight="1" x14ac:dyDescent="0.15"/>
    <row r="367" ht="21.75" customHeight="1" x14ac:dyDescent="0.15"/>
    <row r="368" ht="21.75" customHeight="1" x14ac:dyDescent="0.15"/>
    <row r="369" ht="21.75" customHeight="1" x14ac:dyDescent="0.15"/>
    <row r="370" ht="21.75" customHeight="1" x14ac:dyDescent="0.15"/>
    <row r="371" ht="21.75" customHeight="1" x14ac:dyDescent="0.15"/>
    <row r="372" ht="21.75" customHeight="1" x14ac:dyDescent="0.15"/>
    <row r="373" ht="21.75" customHeight="1" x14ac:dyDescent="0.15"/>
    <row r="374" ht="21.75" customHeight="1" x14ac:dyDescent="0.15"/>
    <row r="375" ht="21.75" customHeight="1" x14ac:dyDescent="0.15"/>
    <row r="376" ht="21.75" customHeight="1" x14ac:dyDescent="0.15"/>
    <row r="377" ht="21.75" customHeight="1" x14ac:dyDescent="0.15"/>
    <row r="378" ht="21.75" customHeight="1" x14ac:dyDescent="0.15"/>
    <row r="379" ht="21.75" customHeight="1" x14ac:dyDescent="0.15"/>
    <row r="380" ht="21.75" customHeight="1" x14ac:dyDescent="0.15"/>
    <row r="381" ht="21.75" customHeight="1" x14ac:dyDescent="0.15"/>
    <row r="382" ht="21.75" customHeight="1" x14ac:dyDescent="0.15"/>
    <row r="383" ht="21.75" customHeight="1" x14ac:dyDescent="0.15"/>
    <row r="384" ht="21.75" customHeight="1" x14ac:dyDescent="0.15"/>
    <row r="385" ht="21.75" customHeight="1" x14ac:dyDescent="0.15"/>
    <row r="386" ht="21.75" customHeight="1" x14ac:dyDescent="0.15"/>
    <row r="387" ht="21.75" customHeight="1" x14ac:dyDescent="0.15"/>
    <row r="388" ht="21.75" customHeight="1" x14ac:dyDescent="0.15"/>
    <row r="389" ht="21.75" customHeight="1" x14ac:dyDescent="0.15"/>
    <row r="390" ht="21.75" customHeight="1" x14ac:dyDescent="0.15"/>
    <row r="391" ht="21.75" customHeight="1" x14ac:dyDescent="0.15"/>
    <row r="392" ht="21.75" customHeight="1" x14ac:dyDescent="0.15"/>
    <row r="393" ht="21.75" customHeight="1" x14ac:dyDescent="0.15"/>
    <row r="394" ht="21.75" customHeight="1" x14ac:dyDescent="0.15"/>
    <row r="395" ht="21.75" customHeight="1" x14ac:dyDescent="0.15"/>
    <row r="396" ht="21.75" customHeight="1" x14ac:dyDescent="0.15"/>
    <row r="397" ht="21.75" customHeight="1" x14ac:dyDescent="0.15"/>
    <row r="398" ht="21.75" customHeight="1" x14ac:dyDescent="0.15"/>
    <row r="399" ht="21.75" customHeight="1" x14ac:dyDescent="0.15"/>
    <row r="400" ht="21.75" customHeight="1" x14ac:dyDescent="0.15"/>
    <row r="401" ht="21.75" customHeight="1" x14ac:dyDescent="0.15"/>
    <row r="402" ht="21.75" customHeight="1" x14ac:dyDescent="0.15"/>
    <row r="403" ht="21.75" customHeight="1" x14ac:dyDescent="0.15"/>
    <row r="404" ht="21.75" customHeight="1" x14ac:dyDescent="0.15"/>
    <row r="405" ht="21.75" customHeight="1" x14ac:dyDescent="0.15"/>
    <row r="406" ht="21.75" customHeight="1" x14ac:dyDescent="0.15"/>
    <row r="407" ht="21.75" customHeight="1" x14ac:dyDescent="0.15"/>
    <row r="408" ht="21.75" customHeight="1" x14ac:dyDescent="0.15"/>
    <row r="409" ht="21.75" customHeight="1" x14ac:dyDescent="0.15"/>
    <row r="410" ht="21.75" customHeight="1" x14ac:dyDescent="0.15"/>
    <row r="411" ht="21.75" customHeight="1" x14ac:dyDescent="0.15"/>
    <row r="412" ht="21.75" customHeight="1" x14ac:dyDescent="0.15"/>
    <row r="413" ht="21.75" customHeight="1" x14ac:dyDescent="0.15"/>
    <row r="414" ht="21.75" customHeight="1" x14ac:dyDescent="0.15"/>
    <row r="415" ht="21.75" customHeight="1" x14ac:dyDescent="0.15"/>
    <row r="416" ht="21.75" customHeight="1" x14ac:dyDescent="0.15"/>
    <row r="417" ht="21.75" customHeight="1" x14ac:dyDescent="0.15"/>
    <row r="418" ht="21.75" customHeight="1" x14ac:dyDescent="0.15"/>
    <row r="419" ht="21.75" customHeight="1" x14ac:dyDescent="0.15"/>
    <row r="420" ht="21.75" customHeight="1" x14ac:dyDescent="0.15"/>
    <row r="421" ht="21.75" customHeight="1" x14ac:dyDescent="0.15"/>
    <row r="422" ht="21.75" customHeight="1" x14ac:dyDescent="0.15"/>
    <row r="423" ht="21.75" customHeight="1" x14ac:dyDescent="0.15"/>
    <row r="424" ht="21.75" customHeight="1" x14ac:dyDescent="0.15"/>
    <row r="425" ht="21.75" customHeight="1" x14ac:dyDescent="0.15"/>
    <row r="426" ht="21.75" customHeight="1" x14ac:dyDescent="0.15"/>
    <row r="427" ht="21.75" customHeight="1" x14ac:dyDescent="0.15"/>
    <row r="428" ht="21.75" customHeight="1" x14ac:dyDescent="0.15"/>
    <row r="429" ht="21.75" customHeight="1" x14ac:dyDescent="0.15"/>
    <row r="430" ht="21.75" customHeight="1" x14ac:dyDescent="0.15"/>
    <row r="431" ht="21.75" customHeight="1" x14ac:dyDescent="0.15"/>
    <row r="432" ht="21.75" customHeight="1" x14ac:dyDescent="0.15"/>
    <row r="433" ht="21.75" customHeight="1" x14ac:dyDescent="0.15"/>
    <row r="434" ht="21.75" customHeight="1" x14ac:dyDescent="0.15"/>
    <row r="435" ht="21.75" customHeight="1" x14ac:dyDescent="0.15"/>
    <row r="436" ht="21.75" customHeight="1" x14ac:dyDescent="0.15"/>
    <row r="437" ht="21.75" customHeight="1" x14ac:dyDescent="0.15"/>
    <row r="438" ht="21.75" customHeight="1" x14ac:dyDescent="0.15"/>
    <row r="439" ht="21.75" customHeight="1" x14ac:dyDescent="0.15"/>
    <row r="440" ht="21.75" customHeight="1" x14ac:dyDescent="0.15"/>
    <row r="441" ht="21.75" customHeight="1" x14ac:dyDescent="0.15"/>
    <row r="442" ht="21.75" customHeight="1" x14ac:dyDescent="0.15"/>
    <row r="443" ht="21.75" customHeight="1" x14ac:dyDescent="0.15"/>
    <row r="444" ht="21.75" customHeight="1" x14ac:dyDescent="0.15"/>
    <row r="445" ht="21.75" customHeight="1" x14ac:dyDescent="0.15"/>
    <row r="446" ht="21.75" customHeight="1" x14ac:dyDescent="0.15"/>
    <row r="447" ht="21.75" customHeight="1" x14ac:dyDescent="0.15"/>
    <row r="448" ht="21.75" customHeight="1" x14ac:dyDescent="0.15"/>
    <row r="449" ht="21.75" customHeight="1" x14ac:dyDescent="0.15"/>
    <row r="450" ht="21.75" customHeight="1" x14ac:dyDescent="0.15"/>
    <row r="451" ht="21.75" customHeight="1" x14ac:dyDescent="0.15"/>
    <row r="452" ht="21.75" customHeight="1" x14ac:dyDescent="0.15"/>
    <row r="453" ht="21.75" customHeight="1" x14ac:dyDescent="0.15"/>
    <row r="454" ht="21.75" customHeight="1" x14ac:dyDescent="0.15"/>
    <row r="455" ht="21.75" customHeight="1" x14ac:dyDescent="0.15"/>
    <row r="456" ht="21.75" customHeight="1" x14ac:dyDescent="0.15"/>
    <row r="457" ht="21.75" customHeight="1" x14ac:dyDescent="0.15"/>
    <row r="458" ht="21.75" customHeight="1" x14ac:dyDescent="0.15"/>
    <row r="459" ht="21.75" customHeight="1" x14ac:dyDescent="0.15"/>
    <row r="460" ht="21.75" customHeight="1" x14ac:dyDescent="0.15"/>
    <row r="461" ht="21.75" customHeight="1" x14ac:dyDescent="0.15"/>
    <row r="462" ht="21.75" customHeight="1" x14ac:dyDescent="0.15"/>
    <row r="463" ht="21.75" customHeight="1" x14ac:dyDescent="0.15"/>
    <row r="464" ht="21.75" customHeight="1" x14ac:dyDescent="0.15"/>
    <row r="465" ht="21.75" customHeight="1" x14ac:dyDescent="0.15"/>
    <row r="466" ht="21.75" customHeight="1" x14ac:dyDescent="0.15"/>
    <row r="467" ht="21.75" customHeight="1" x14ac:dyDescent="0.15"/>
    <row r="468" ht="21.75" customHeight="1" x14ac:dyDescent="0.15"/>
    <row r="469" ht="21.75" customHeight="1" x14ac:dyDescent="0.15"/>
    <row r="470" ht="21.75" customHeight="1" x14ac:dyDescent="0.15"/>
    <row r="471" ht="21.75" customHeight="1" x14ac:dyDescent="0.15"/>
    <row r="472" ht="21.75" customHeight="1" x14ac:dyDescent="0.15"/>
    <row r="473" ht="21.75" customHeight="1" x14ac:dyDescent="0.15"/>
    <row r="474" ht="21.75" customHeight="1" x14ac:dyDescent="0.15"/>
    <row r="475" ht="21.75" customHeight="1" x14ac:dyDescent="0.15"/>
    <row r="476" ht="21.75" customHeight="1" x14ac:dyDescent="0.15"/>
    <row r="477" ht="21.75" customHeight="1" x14ac:dyDescent="0.15"/>
    <row r="478" ht="21.75" customHeight="1" x14ac:dyDescent="0.15"/>
    <row r="479" ht="21.75" customHeight="1" x14ac:dyDescent="0.15"/>
    <row r="480" ht="21.75" customHeight="1" x14ac:dyDescent="0.15"/>
    <row r="481" ht="21.75" customHeight="1" x14ac:dyDescent="0.15"/>
    <row r="482" ht="21.75" customHeight="1" x14ac:dyDescent="0.15"/>
    <row r="483" ht="21.75" customHeight="1" x14ac:dyDescent="0.15"/>
    <row r="484" ht="21.75" customHeight="1" x14ac:dyDescent="0.15"/>
    <row r="485" ht="21.75" customHeight="1" x14ac:dyDescent="0.15"/>
    <row r="486" ht="21.75" customHeight="1" x14ac:dyDescent="0.15"/>
    <row r="487" ht="21.75" customHeight="1" x14ac:dyDescent="0.15"/>
    <row r="488" ht="21.75" customHeight="1" x14ac:dyDescent="0.15"/>
    <row r="489" ht="21.75" customHeight="1" x14ac:dyDescent="0.15"/>
    <row r="490" ht="21.75" customHeight="1" x14ac:dyDescent="0.15"/>
    <row r="491" ht="21.75" customHeight="1" x14ac:dyDescent="0.15"/>
    <row r="492" ht="21.75" customHeight="1" x14ac:dyDescent="0.15"/>
    <row r="493" ht="21.75" customHeight="1" x14ac:dyDescent="0.15"/>
    <row r="494" ht="21.75" customHeight="1" x14ac:dyDescent="0.15"/>
    <row r="495" ht="21.75" customHeight="1" x14ac:dyDescent="0.15"/>
    <row r="496" ht="21.75" customHeight="1" x14ac:dyDescent="0.15"/>
    <row r="497" ht="21.75" customHeight="1" x14ac:dyDescent="0.15"/>
    <row r="498" ht="21.75" customHeight="1" x14ac:dyDescent="0.15"/>
    <row r="499" ht="21.75" customHeight="1" x14ac:dyDescent="0.15"/>
    <row r="500" ht="21.75" customHeight="1" x14ac:dyDescent="0.15"/>
    <row r="501" ht="21.75" customHeight="1" x14ac:dyDescent="0.15"/>
    <row r="502" ht="21.75" customHeight="1" x14ac:dyDescent="0.15"/>
    <row r="503" ht="21.75" customHeight="1" x14ac:dyDescent="0.15"/>
    <row r="504" ht="21.75" customHeight="1" x14ac:dyDescent="0.15"/>
    <row r="505" ht="21.75" customHeight="1" x14ac:dyDescent="0.15"/>
    <row r="506" ht="21.75" customHeight="1" x14ac:dyDescent="0.15"/>
    <row r="507" ht="21.75" customHeight="1" x14ac:dyDescent="0.15"/>
    <row r="508" ht="21.75" customHeight="1" x14ac:dyDescent="0.15"/>
    <row r="509" ht="21.75" customHeight="1" x14ac:dyDescent="0.15"/>
    <row r="510" ht="21.75" customHeight="1" x14ac:dyDescent="0.15"/>
    <row r="511" ht="21.75" customHeight="1" x14ac:dyDescent="0.15"/>
    <row r="512" ht="21.75" customHeight="1" x14ac:dyDescent="0.15"/>
    <row r="513" ht="21.75" customHeight="1" x14ac:dyDescent="0.15"/>
    <row r="514" ht="21.75" customHeight="1" x14ac:dyDescent="0.15"/>
    <row r="515" ht="21.75" customHeight="1" x14ac:dyDescent="0.15"/>
    <row r="516" ht="21.75" customHeight="1" x14ac:dyDescent="0.15"/>
    <row r="517" ht="21.75" customHeight="1" x14ac:dyDescent="0.15"/>
    <row r="518" ht="21.75" customHeight="1" x14ac:dyDescent="0.15"/>
    <row r="519" ht="21.75" customHeight="1" x14ac:dyDescent="0.15"/>
    <row r="520" ht="21.75" customHeight="1" x14ac:dyDescent="0.15"/>
    <row r="521" ht="21.75" customHeight="1" x14ac:dyDescent="0.15"/>
    <row r="522" ht="21.75" customHeight="1" x14ac:dyDescent="0.15"/>
    <row r="523" ht="21.75" customHeight="1" x14ac:dyDescent="0.15"/>
    <row r="524" ht="21.75" customHeight="1" x14ac:dyDescent="0.15"/>
    <row r="525" ht="21.75" customHeight="1" x14ac:dyDescent="0.15"/>
    <row r="526" ht="21.75" customHeight="1" x14ac:dyDescent="0.15"/>
    <row r="527" ht="21.75" customHeight="1" x14ac:dyDescent="0.15"/>
    <row r="528" ht="21.75" customHeight="1" x14ac:dyDescent="0.15"/>
    <row r="529" ht="21.75" customHeight="1" x14ac:dyDescent="0.15"/>
    <row r="530" ht="21.75" customHeight="1" x14ac:dyDescent="0.15"/>
    <row r="531" ht="21.75" customHeight="1" x14ac:dyDescent="0.15"/>
    <row r="532" ht="21.75" customHeight="1" x14ac:dyDescent="0.15"/>
    <row r="533" ht="21.75" customHeight="1" x14ac:dyDescent="0.15"/>
    <row r="534" ht="21.75" customHeight="1" x14ac:dyDescent="0.15"/>
    <row r="535" ht="21.75" customHeight="1" x14ac:dyDescent="0.15"/>
    <row r="536" ht="21.75" customHeight="1" x14ac:dyDescent="0.15"/>
    <row r="537" ht="21.75" customHeight="1" x14ac:dyDescent="0.15"/>
    <row r="538" ht="21.75" customHeight="1" x14ac:dyDescent="0.15"/>
    <row r="539" ht="21.75" customHeight="1" x14ac:dyDescent="0.15"/>
    <row r="540" ht="21.75" customHeight="1" x14ac:dyDescent="0.15"/>
    <row r="541" ht="21.75" customHeight="1" x14ac:dyDescent="0.15"/>
    <row r="542" ht="21.75" customHeight="1" x14ac:dyDescent="0.15"/>
    <row r="543" ht="21.75" customHeight="1" x14ac:dyDescent="0.15"/>
    <row r="544" ht="21.75" customHeight="1" x14ac:dyDescent="0.15"/>
    <row r="545" ht="21.75" customHeight="1" x14ac:dyDescent="0.15"/>
    <row r="546" ht="21.75" customHeight="1" x14ac:dyDescent="0.15"/>
    <row r="547" ht="21.75" customHeight="1" x14ac:dyDescent="0.15"/>
    <row r="548" ht="21.75" customHeight="1" x14ac:dyDescent="0.15"/>
    <row r="549" ht="21.75" customHeight="1" x14ac:dyDescent="0.15"/>
    <row r="550" ht="21.75" customHeight="1" x14ac:dyDescent="0.15"/>
    <row r="551" ht="21.75" customHeight="1" x14ac:dyDescent="0.15"/>
    <row r="552" ht="21.75" customHeight="1" x14ac:dyDescent="0.15"/>
    <row r="553" ht="21.75" customHeight="1" x14ac:dyDescent="0.15"/>
    <row r="554" ht="21.75" customHeight="1" x14ac:dyDescent="0.15"/>
    <row r="555" ht="21.75" customHeight="1" x14ac:dyDescent="0.15"/>
    <row r="556" ht="21.75" customHeight="1" x14ac:dyDescent="0.15"/>
    <row r="557" ht="21.75" customHeight="1" x14ac:dyDescent="0.15"/>
    <row r="558" ht="21.75" customHeight="1" x14ac:dyDescent="0.15"/>
    <row r="559" ht="21.75" customHeight="1" x14ac:dyDescent="0.15"/>
    <row r="560" ht="21.75" customHeight="1" x14ac:dyDescent="0.15"/>
    <row r="561" ht="21.75" customHeight="1" x14ac:dyDescent="0.15"/>
    <row r="562" ht="21.75" customHeight="1" x14ac:dyDescent="0.15"/>
    <row r="563" ht="21.75" customHeight="1" x14ac:dyDescent="0.15"/>
    <row r="564" ht="21.75" customHeight="1" x14ac:dyDescent="0.15"/>
    <row r="565" ht="21.75" customHeight="1" x14ac:dyDescent="0.15"/>
    <row r="566" ht="21.75" customHeight="1" x14ac:dyDescent="0.15"/>
    <row r="567" ht="21.75" customHeight="1" x14ac:dyDescent="0.15"/>
    <row r="568" ht="21.75" customHeight="1" x14ac:dyDescent="0.15"/>
    <row r="569" ht="21.75" customHeight="1" x14ac:dyDescent="0.15"/>
    <row r="570" ht="21.75" customHeight="1" x14ac:dyDescent="0.15"/>
  </sheetData>
  <sheetProtection algorithmName="SHA-512" hashValue="5KepOQbu5pNhstKTKBEtO8xBPeyOYsSWtn+vEPpunF9Lojysb9KwuzkReBKVnM5VOJfMOcQnjUXOsh8Aru/3jg==" saltValue="7G5jK1QXni7OCV2QoJXRag==" spinCount="100000" sheet="1" selectLockedCells="1"/>
  <mergeCells count="8">
    <mergeCell ref="A2:D2"/>
    <mergeCell ref="A28:F28"/>
    <mergeCell ref="C30:F30"/>
    <mergeCell ref="A42:F42"/>
    <mergeCell ref="A4:F4"/>
    <mergeCell ref="C6:F6"/>
    <mergeCell ref="A16:F16"/>
    <mergeCell ref="C18:F18"/>
  </mergeCells>
  <phoneticPr fontId="4"/>
  <conditionalFormatting sqref="E9:E15">
    <cfRule type="containsText" dxfId="77" priority="20" operator="containsText" text="122">
      <formula>NOT(ISERROR(SEARCH("122",E9)))</formula>
    </cfRule>
    <cfRule type="containsText" priority="21" operator="containsText" text="118">
      <formula>NOT(ISERROR(SEARCH("118",E9)))</formula>
    </cfRule>
  </conditionalFormatting>
  <conditionalFormatting sqref="E21 E33">
    <cfRule type="containsText" dxfId="76" priority="1" operator="containsText" text="122">
      <formula>NOT(ISERROR(SEARCH("122",E21)))</formula>
    </cfRule>
    <cfRule type="containsText" priority="2" operator="containsText" text="118">
      <formula>NOT(ISERROR(SEARCH("118",E21)))</formula>
    </cfRule>
  </conditionalFormatting>
  <conditionalFormatting sqref="E22:E27">
    <cfRule type="cellIs" dxfId="75" priority="5" operator="between">
      <formula>41</formula>
      <formula>120</formula>
    </cfRule>
  </conditionalFormatting>
  <conditionalFormatting sqref="E34:E41">
    <cfRule type="cellIs" dxfId="74" priority="3" operator="between">
      <formula>70</formula>
      <formula>120</formula>
    </cfRule>
    <cfRule type="cellIs" dxfId="73" priority="9" operator="between">
      <formula>49</formula>
      <formula>1</formula>
    </cfRule>
  </conditionalFormatting>
  <dataValidations count="3">
    <dataValidation type="date" operator="lessThanOrEqual" allowBlank="1" showInputMessage="1" showErrorMessage="1" errorTitle="申込みできません" sqref="D22:D27" xr:uid="{472BC703-A790-46D3-B803-630F6CC72754}">
      <formula1>$F$12</formula1>
    </dataValidation>
    <dataValidation type="list" allowBlank="1" showInputMessage="1" showErrorMessage="1" sqref="B5" xr:uid="{68BDC25E-9D06-DB40-ADE1-AEB4016BA1F5}">
      <formula1>#REF!</formula1>
    </dataValidation>
    <dataValidation type="list" allowBlank="1" showInputMessage="1" showErrorMessage="1" sqref="C9 C21 C33" xr:uid="{57564C85-C73C-4801-82FE-36B1EEAC3008}">
      <formula1>"男,女"</formula1>
    </dataValidation>
  </dataValidations>
  <pageMargins left="0.51181102362204722" right="0.51181102362204722" top="0.74803149606299213" bottom="0.74803149606299213" header="0.31496062992125984" footer="0.31496062992125984"/>
  <pageSetup paperSize="9" scale="81" fitToHeight="2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7" operator="between" id="{AC0FF3A3-8E33-40BF-B418-82F4FB0B3DBF}">
            <xm:f>Facesheet!$E$18</xm:f>
            <xm:f>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D22:D27</xm:sqref>
        </x14:conditionalFormatting>
        <x14:conditionalFormatting xmlns:xm="http://schemas.microsoft.com/office/excel/2006/main">
          <x14:cfRule type="cellIs" priority="4" operator="between" id="{E3EA9E6A-DE2F-4A55-906C-2A4FA72CDFAC}">
            <xm:f>Facesheet!$E$15</xm:f>
            <xm:f>1</xm:f>
            <x14:dxf>
              <font>
                <b/>
                <i val="0"/>
                <color rgb="FF0070C0"/>
              </font>
              <fill>
                <patternFill>
                  <bgColor rgb="FFCCECFF"/>
                </patternFill>
              </fill>
            </x14:dxf>
          </x14:cfRule>
          <x14:cfRule type="cellIs" priority="11" operator="greaterThan" id="{DCF914F6-59BB-413E-B7F1-61C28F1C6FEC}">
            <xm:f>Facesheet!$E$13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D34:D41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CA09C-F11F-403A-B425-8309FC441591}">
  <dimension ref="C3:E25"/>
  <sheetViews>
    <sheetView workbookViewId="0">
      <selection activeCell="E5" sqref="E5"/>
    </sheetView>
  </sheetViews>
  <sheetFormatPr defaultRowHeight="13.5" x14ac:dyDescent="0.15"/>
  <cols>
    <col min="5" max="5" width="55" customWidth="1"/>
  </cols>
  <sheetData>
    <row r="3" spans="3:5" x14ac:dyDescent="0.15">
      <c r="C3" t="str">
        <f>IF('4.卓球'!B9="", "", '4.卓球'!B9)</f>
        <v/>
      </c>
    </row>
    <row r="4" spans="3:5" x14ac:dyDescent="0.15">
      <c r="C4" t="str">
        <f>IF('4.卓球'!B10="", "", '4.卓球'!B10)</f>
        <v/>
      </c>
    </row>
    <row r="5" spans="3:5" x14ac:dyDescent="0.15">
      <c r="C5" t="str">
        <f>IF('4.卓球'!B11="", "", '4.卓球'!B11)</f>
        <v/>
      </c>
      <c r="E5" t="s">
        <v>287</v>
      </c>
    </row>
    <row r="6" spans="3:5" x14ac:dyDescent="0.15">
      <c r="C6" t="str">
        <f>IF('4.卓球'!B12="", "", '4.卓球'!B12)</f>
        <v/>
      </c>
    </row>
    <row r="7" spans="3:5" x14ac:dyDescent="0.15">
      <c r="C7" t="str">
        <f>IF('4.卓球'!B13="", "", '4.卓球'!B13)</f>
        <v/>
      </c>
    </row>
    <row r="8" spans="3:5" x14ac:dyDescent="0.15">
      <c r="C8" t="str">
        <f>IF('4.卓球'!B14="", "", '4.卓球'!B14)</f>
        <v/>
      </c>
    </row>
    <row r="9" spans="3:5" x14ac:dyDescent="0.15">
      <c r="C9" t="str">
        <f>IF('4.卓球'!B15="", "", '4.卓球'!B15)</f>
        <v/>
      </c>
    </row>
    <row r="10" spans="3:5" x14ac:dyDescent="0.15">
      <c r="C10" t="str">
        <f>IF('4.卓球'!B21="", "", '4.卓球'!B21)</f>
        <v/>
      </c>
    </row>
    <row r="11" spans="3:5" x14ac:dyDescent="0.15">
      <c r="C11" t="str">
        <f>IF('4.卓球'!B22="", "", '4.卓球'!B22)</f>
        <v/>
      </c>
    </row>
    <row r="12" spans="3:5" x14ac:dyDescent="0.15">
      <c r="C12" t="str">
        <f>IF('4.卓球'!B23="", "", '4.卓球'!B23)</f>
        <v/>
      </c>
    </row>
    <row r="13" spans="3:5" x14ac:dyDescent="0.15">
      <c r="C13" t="str">
        <f>IF('4.卓球'!B24="", "", '4.卓球'!B24)</f>
        <v/>
      </c>
    </row>
    <row r="14" spans="3:5" x14ac:dyDescent="0.15">
      <c r="C14" t="str">
        <f>IF('4.卓球'!B25="", "", '4.卓球'!B25)</f>
        <v/>
      </c>
    </row>
    <row r="15" spans="3:5" x14ac:dyDescent="0.15">
      <c r="C15" t="str">
        <f>IF('4.卓球'!B26="", "", '4.卓球'!B26)</f>
        <v/>
      </c>
    </row>
    <row r="16" spans="3:5" x14ac:dyDescent="0.15">
      <c r="C16" t="str">
        <f>IF('4.卓球'!B27="", "", '4.卓球'!B27)</f>
        <v/>
      </c>
    </row>
    <row r="17" spans="3:3" x14ac:dyDescent="0.15">
      <c r="C17" t="str">
        <f>IF('4.卓球'!B33="", "", '4.卓球'!B33)</f>
        <v/>
      </c>
    </row>
    <row r="18" spans="3:3" x14ac:dyDescent="0.15">
      <c r="C18" t="str">
        <f>IF('4.卓球'!B34="", "", '4.卓球'!B34)</f>
        <v/>
      </c>
    </row>
    <row r="19" spans="3:3" x14ac:dyDescent="0.15">
      <c r="C19" t="str">
        <f>IF('4.卓球'!B35="", "", '4.卓球'!B35)</f>
        <v/>
      </c>
    </row>
    <row r="20" spans="3:3" x14ac:dyDescent="0.15">
      <c r="C20" t="str">
        <f>IF('4.卓球'!B36="", "", '4.卓球'!B36)</f>
        <v/>
      </c>
    </row>
    <row r="21" spans="3:3" x14ac:dyDescent="0.15">
      <c r="C21" t="str">
        <f>IF('4.卓球'!B37="", "", '4.卓球'!B37)</f>
        <v/>
      </c>
    </row>
    <row r="22" spans="3:3" x14ac:dyDescent="0.15">
      <c r="C22" t="str">
        <f>IF('4.卓球'!B38="", "", '4.卓球'!B38)</f>
        <v/>
      </c>
    </row>
    <row r="23" spans="3:3" x14ac:dyDescent="0.15">
      <c r="C23" t="str">
        <f>IF('4.卓球'!B39="", "", '4.卓球'!B39)</f>
        <v/>
      </c>
    </row>
    <row r="24" spans="3:3" x14ac:dyDescent="0.15">
      <c r="C24" t="str">
        <f>IF('4.卓球'!B40="", "", '4.卓球'!B40)</f>
        <v/>
      </c>
    </row>
    <row r="25" spans="3:3" x14ac:dyDescent="0.15">
      <c r="C25" t="str">
        <f>IF('4.卓球'!B41="", "", '4.卓球'!B41)</f>
        <v/>
      </c>
    </row>
  </sheetData>
  <phoneticPr fontId="4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9"/>
  <dimension ref="A1:J572"/>
  <sheetViews>
    <sheetView view="pageBreakPreview" zoomScale="40" zoomScaleNormal="100" zoomScaleSheetLayoutView="40" workbookViewId="0">
      <pane ySplit="5" topLeftCell="A6" activePane="bottomLeft" state="frozen"/>
      <selection activeCell="E78" sqref="E78"/>
      <selection pane="bottomLeft" activeCell="B6" sqref="B6"/>
    </sheetView>
  </sheetViews>
  <sheetFormatPr defaultColWidth="9" defaultRowHeight="13.5" x14ac:dyDescent="0.15"/>
  <cols>
    <col min="1" max="1" width="17.375" customWidth="1"/>
    <col min="2" max="2" width="18" customWidth="1"/>
    <col min="3" max="3" width="14.125" style="33" customWidth="1"/>
    <col min="4" max="4" width="6.75" customWidth="1"/>
    <col min="5" max="5" width="37.375" customWidth="1"/>
    <col min="6" max="6" width="7.75" style="2" bestFit="1" customWidth="1"/>
    <col min="7" max="7" width="13.25" customWidth="1"/>
    <col min="8" max="9" width="3.625" customWidth="1"/>
    <col min="10" max="10" width="3.625" hidden="1" customWidth="1"/>
    <col min="11" max="105" width="3.625" customWidth="1"/>
  </cols>
  <sheetData>
    <row r="1" spans="1:10" ht="14.25" x14ac:dyDescent="0.15">
      <c r="E1" s="156"/>
      <c r="F1" s="156" t="s">
        <v>141</v>
      </c>
    </row>
    <row r="2" spans="1:10" s="1" customFormat="1" ht="18.75" x14ac:dyDescent="0.15">
      <c r="A2" s="474" t="str">
        <f>"第"&amp;Facesheet!$B$2&amp;"回福岡県民スポーツ大会"</f>
        <v>第69回福岡県民スポーツ大会</v>
      </c>
      <c r="B2" s="474"/>
      <c r="C2" s="474"/>
      <c r="E2" s="157"/>
      <c r="F2" s="107"/>
    </row>
    <row r="3" spans="1:10" x14ac:dyDescent="0.15">
      <c r="E3" s="174"/>
    </row>
    <row r="4" spans="1:10" ht="25.5" x14ac:dyDescent="0.15">
      <c r="A4" s="489" t="s">
        <v>9</v>
      </c>
      <c r="B4" s="490"/>
      <c r="C4" s="490"/>
      <c r="D4" s="490"/>
      <c r="E4" s="490"/>
      <c r="F4" s="490"/>
    </row>
    <row r="5" spans="1:10" s="34" customFormat="1" ht="21.75" customHeight="1" x14ac:dyDescent="0.15">
      <c r="A5" s="158" t="s">
        <v>101</v>
      </c>
      <c r="B5" s="67">
        <f>①役員名簿!$B$7</f>
        <v>0</v>
      </c>
      <c r="C5" s="159" t="s">
        <v>102</v>
      </c>
      <c r="D5" s="45"/>
      <c r="E5" s="45"/>
      <c r="F5" s="175"/>
      <c r="G5" s="45"/>
      <c r="H5" s="45"/>
      <c r="I5" s="45"/>
      <c r="J5" s="45"/>
    </row>
    <row r="6" spans="1:10" s="34" customFormat="1" ht="24" customHeight="1" x14ac:dyDescent="0.15">
      <c r="A6" s="129" t="s">
        <v>106</v>
      </c>
      <c r="B6" s="66" t="s">
        <v>107</v>
      </c>
      <c r="C6" s="473" t="s">
        <v>108</v>
      </c>
      <c r="D6" s="473"/>
      <c r="E6" s="473"/>
      <c r="F6" s="473"/>
      <c r="G6" s="45"/>
      <c r="H6" s="45"/>
      <c r="I6" s="45"/>
      <c r="J6" s="45"/>
    </row>
    <row r="7" spans="1:10" s="34" customFormat="1" ht="7.5" customHeight="1" x14ac:dyDescent="0.15">
      <c r="A7" s="45"/>
      <c r="B7" s="45"/>
      <c r="C7" s="176"/>
      <c r="D7" s="45"/>
      <c r="E7" s="45"/>
      <c r="F7" s="175"/>
      <c r="G7" s="45"/>
      <c r="H7" s="45"/>
      <c r="I7" s="45"/>
      <c r="J7" s="45"/>
    </row>
    <row r="8" spans="1:10" s="34" customFormat="1" ht="22.5" customHeight="1" x14ac:dyDescent="0.15">
      <c r="A8" s="161"/>
      <c r="B8" s="161" t="s">
        <v>37</v>
      </c>
      <c r="C8" s="177" t="s">
        <v>110</v>
      </c>
      <c r="D8" s="172" t="s">
        <v>26</v>
      </c>
      <c r="E8" s="161" t="s">
        <v>111</v>
      </c>
      <c r="F8" s="178" t="s">
        <v>150</v>
      </c>
      <c r="G8" s="45"/>
      <c r="H8" s="45"/>
      <c r="I8" s="45"/>
      <c r="J8" s="45"/>
    </row>
    <row r="9" spans="1:10" s="34" customFormat="1" ht="22.5" customHeight="1" x14ac:dyDescent="0.15">
      <c r="A9" s="123" t="s">
        <v>49</v>
      </c>
      <c r="B9" s="80"/>
      <c r="C9" s="86"/>
      <c r="D9" s="173" t="str">
        <f>IF(C9="","",DATEDIF(C9,Facesheet!$B$3,"Y"))</f>
        <v/>
      </c>
      <c r="E9" s="37"/>
      <c r="F9" s="226"/>
      <c r="G9" s="83"/>
      <c r="H9" s="45"/>
      <c r="I9" s="45"/>
      <c r="J9" s="45" t="s">
        <v>151</v>
      </c>
    </row>
    <row r="10" spans="1:10" s="34" customFormat="1" ht="22.5" customHeight="1" x14ac:dyDescent="0.15">
      <c r="A10" s="123" t="s">
        <v>50</v>
      </c>
      <c r="B10" s="80"/>
      <c r="C10" s="86"/>
      <c r="D10" s="173" t="str">
        <f>IF(C10="","",DATEDIF(C10,Facesheet!$B$3,"Y"))</f>
        <v/>
      </c>
      <c r="E10" s="37"/>
      <c r="F10" s="57"/>
      <c r="G10" s="45"/>
      <c r="H10" s="45"/>
      <c r="I10" s="45"/>
      <c r="J10" s="45"/>
    </row>
    <row r="11" spans="1:10" s="34" customFormat="1" ht="22.5" customHeight="1" x14ac:dyDescent="0.15">
      <c r="A11" s="123" t="s">
        <v>50</v>
      </c>
      <c r="B11" s="80"/>
      <c r="C11" s="86"/>
      <c r="D11" s="173" t="str">
        <f>IF(C11="","",DATEDIF(C11,Facesheet!$B$3,"Y"))</f>
        <v/>
      </c>
      <c r="E11" s="37"/>
      <c r="F11" s="57"/>
      <c r="G11" s="45"/>
      <c r="H11" s="45"/>
      <c r="I11" s="45"/>
      <c r="J11" s="45"/>
    </row>
    <row r="12" spans="1:10" s="34" customFormat="1" ht="22.5" customHeight="1" x14ac:dyDescent="0.15">
      <c r="A12" s="123" t="s">
        <v>50</v>
      </c>
      <c r="B12" s="80"/>
      <c r="C12" s="86"/>
      <c r="D12" s="173" t="str">
        <f>IF(C12="","",DATEDIF(C12,Facesheet!$B$3,"Y"))</f>
        <v/>
      </c>
      <c r="E12" s="37"/>
      <c r="F12" s="57"/>
      <c r="G12" s="45"/>
      <c r="H12" s="45"/>
      <c r="I12" s="45"/>
      <c r="J12" s="45"/>
    </row>
    <row r="13" spans="1:10" s="34" customFormat="1" ht="22.5" customHeight="1" x14ac:dyDescent="0.15">
      <c r="A13" s="123" t="s">
        <v>50</v>
      </c>
      <c r="B13" s="80"/>
      <c r="C13" s="86"/>
      <c r="D13" s="173" t="str">
        <f>IF(C13="","",DATEDIF(C13,Facesheet!$B$3,"Y"))</f>
        <v/>
      </c>
      <c r="E13" s="37"/>
      <c r="F13" s="57"/>
      <c r="G13" s="45"/>
      <c r="H13" s="45"/>
      <c r="I13" s="45"/>
      <c r="J13" s="45"/>
    </row>
    <row r="14" spans="1:10" s="34" customFormat="1" ht="22.5" customHeight="1" x14ac:dyDescent="0.15">
      <c r="A14" s="123" t="s">
        <v>50</v>
      </c>
      <c r="B14" s="80"/>
      <c r="C14" s="86"/>
      <c r="D14" s="173" t="str">
        <f>IF(C14="","",DATEDIF(C14,Facesheet!$B$3,"Y"))</f>
        <v/>
      </c>
      <c r="E14" s="37"/>
      <c r="F14" s="57"/>
      <c r="G14" s="45"/>
      <c r="H14" s="45"/>
      <c r="I14" s="45"/>
      <c r="J14" s="45"/>
    </row>
    <row r="15" spans="1:10" s="34" customFormat="1" ht="22.5" customHeight="1" x14ac:dyDescent="0.15">
      <c r="A15" s="123" t="s">
        <v>50</v>
      </c>
      <c r="B15" s="80"/>
      <c r="C15" s="86"/>
      <c r="D15" s="173" t="str">
        <f>IF(C15="","",DATEDIF(C15,Facesheet!$B$3,"Y"))</f>
        <v/>
      </c>
      <c r="E15" s="37"/>
      <c r="F15" s="57"/>
      <c r="G15" s="45"/>
      <c r="H15" s="45"/>
      <c r="I15" s="45"/>
      <c r="J15" s="45"/>
    </row>
    <row r="16" spans="1:10" s="34" customFormat="1" ht="21.75" customHeight="1" x14ac:dyDescent="0.15">
      <c r="A16" s="494" t="s">
        <v>152</v>
      </c>
      <c r="B16" s="494"/>
      <c r="C16" s="494"/>
      <c r="D16" s="494"/>
      <c r="E16" s="494"/>
      <c r="F16" s="494"/>
      <c r="G16" s="45"/>
      <c r="H16" s="45"/>
      <c r="I16" s="45"/>
      <c r="J16" s="45"/>
    </row>
    <row r="17" spans="1:6" s="34" customFormat="1" ht="21.75" customHeight="1" x14ac:dyDescent="0.15">
      <c r="A17" s="495" t="s">
        <v>153</v>
      </c>
      <c r="B17" s="495"/>
      <c r="C17" s="495"/>
      <c r="D17" s="495"/>
      <c r="E17" s="495"/>
      <c r="F17" s="495"/>
    </row>
    <row r="18" spans="1:6" ht="24" customHeight="1" x14ac:dyDescent="0.15"/>
    <row r="19" spans="1:6" ht="24" customHeight="1" x14ac:dyDescent="0.15">
      <c r="A19" s="129" t="s">
        <v>116</v>
      </c>
      <c r="B19" s="66" t="s">
        <v>107</v>
      </c>
      <c r="C19" s="473" t="s">
        <v>108</v>
      </c>
      <c r="D19" s="473"/>
      <c r="E19" s="473"/>
      <c r="F19" s="473"/>
    </row>
    <row r="20" spans="1:6" ht="7.5" customHeight="1" x14ac:dyDescent="0.15">
      <c r="A20" s="129"/>
      <c r="B20" s="130"/>
      <c r="C20" s="131"/>
      <c r="D20" s="131"/>
      <c r="E20" s="131"/>
      <c r="F20" s="131"/>
    </row>
    <row r="21" spans="1:6" ht="21.75" customHeight="1" x14ac:dyDescent="0.15">
      <c r="A21" s="77"/>
      <c r="B21" s="77" t="s">
        <v>37</v>
      </c>
      <c r="C21" s="167" t="s">
        <v>110</v>
      </c>
      <c r="D21" s="98" t="s">
        <v>26</v>
      </c>
      <c r="E21" s="77" t="s">
        <v>111</v>
      </c>
      <c r="F21" s="178" t="s">
        <v>150</v>
      </c>
    </row>
    <row r="22" spans="1:6" ht="21.75" customHeight="1" x14ac:dyDescent="0.15">
      <c r="A22" s="135" t="s">
        <v>49</v>
      </c>
      <c r="B22" s="80"/>
      <c r="C22" s="21"/>
      <c r="D22" s="173" t="str">
        <f>IF(C22="","",DATEDIF(C22,Facesheet!$B$3,"Y"))</f>
        <v/>
      </c>
      <c r="E22" s="18"/>
      <c r="F22" s="226"/>
    </row>
    <row r="23" spans="1:6" ht="21.75" customHeight="1" x14ac:dyDescent="0.15">
      <c r="A23" s="135" t="s">
        <v>50</v>
      </c>
      <c r="B23" s="80"/>
      <c r="C23" s="21"/>
      <c r="D23" s="173" t="str">
        <f>IF(C23="","",DATEDIF(C23,Facesheet!$B$3,"Y"))</f>
        <v/>
      </c>
      <c r="E23" s="18"/>
      <c r="F23" s="57"/>
    </row>
    <row r="24" spans="1:6" ht="21.75" customHeight="1" x14ac:dyDescent="0.15">
      <c r="A24" s="135" t="s">
        <v>50</v>
      </c>
      <c r="B24" s="80"/>
      <c r="C24" s="21"/>
      <c r="D24" s="173" t="str">
        <f>IF(C24="","",DATEDIF(C24,Facesheet!$B$3,"Y"))</f>
        <v/>
      </c>
      <c r="E24" s="18"/>
      <c r="F24" s="57"/>
    </row>
    <row r="25" spans="1:6" ht="21.75" customHeight="1" x14ac:dyDescent="0.15">
      <c r="A25" s="135" t="s">
        <v>50</v>
      </c>
      <c r="B25" s="80"/>
      <c r="C25" s="21"/>
      <c r="D25" s="173" t="str">
        <f>IF(C25="","",DATEDIF(C25,Facesheet!$B$3,"Y"))</f>
        <v/>
      </c>
      <c r="E25" s="18"/>
      <c r="F25" s="57"/>
    </row>
    <row r="26" spans="1:6" ht="21.75" customHeight="1" x14ac:dyDescent="0.15">
      <c r="A26" s="135" t="s">
        <v>50</v>
      </c>
      <c r="B26" s="80"/>
      <c r="C26" s="21"/>
      <c r="D26" s="173" t="str">
        <f>IF(C26="","",DATEDIF(C26,Facesheet!$B$3,"Y"))</f>
        <v/>
      </c>
      <c r="E26" s="18"/>
      <c r="F26" s="57"/>
    </row>
    <row r="27" spans="1:6" ht="21.75" customHeight="1" x14ac:dyDescent="0.15">
      <c r="A27" s="135" t="s">
        <v>50</v>
      </c>
      <c r="B27" s="80"/>
      <c r="C27" s="21"/>
      <c r="D27" s="173" t="str">
        <f>IF(C27="","",DATEDIF(C27,Facesheet!$B$3,"Y"))</f>
        <v/>
      </c>
      <c r="E27" s="18"/>
      <c r="F27" s="57"/>
    </row>
    <row r="28" spans="1:6" ht="21.75" customHeight="1" x14ac:dyDescent="0.15">
      <c r="A28" s="135" t="s">
        <v>50</v>
      </c>
      <c r="B28" s="80"/>
      <c r="C28" s="21"/>
      <c r="D28" s="173" t="str">
        <f>IF(C28="","",DATEDIF(C28,Facesheet!$B$3,"Y"))</f>
        <v/>
      </c>
      <c r="E28" s="18"/>
      <c r="F28" s="57"/>
    </row>
    <row r="29" spans="1:6" ht="21.75" customHeight="1" x14ac:dyDescent="0.15">
      <c r="A29" s="135" t="s">
        <v>50</v>
      </c>
      <c r="B29" s="80"/>
      <c r="C29" s="21"/>
      <c r="D29" s="173" t="str">
        <f>IF(C29="","",DATEDIF(C29,Facesheet!$B$3,"Y"))</f>
        <v/>
      </c>
      <c r="E29" s="18"/>
      <c r="F29" s="57"/>
    </row>
    <row r="30" spans="1:6" ht="21.75" customHeight="1" x14ac:dyDescent="0.15">
      <c r="A30" s="494" t="s">
        <v>152</v>
      </c>
      <c r="B30" s="494"/>
      <c r="C30" s="494"/>
      <c r="D30" s="494"/>
      <c r="E30" s="494"/>
      <c r="F30" s="494"/>
    </row>
    <row r="31" spans="1:6" ht="21.75" customHeight="1" x14ac:dyDescent="0.15">
      <c r="A31" s="495" t="s">
        <v>153</v>
      </c>
      <c r="B31" s="495"/>
      <c r="C31" s="495"/>
      <c r="D31" s="495"/>
      <c r="E31" s="495"/>
      <c r="F31" s="495"/>
    </row>
    <row r="32" spans="1:6" ht="24" customHeight="1" x14ac:dyDescent="0.15"/>
    <row r="33" spans="1:7" ht="24" customHeight="1" x14ac:dyDescent="0.15">
      <c r="A33" s="129" t="s">
        <v>154</v>
      </c>
      <c r="B33" s="66" t="s">
        <v>107</v>
      </c>
      <c r="C33" s="473" t="s">
        <v>108</v>
      </c>
      <c r="D33" s="473"/>
      <c r="E33" s="473"/>
      <c r="F33" s="473"/>
    </row>
    <row r="34" spans="1:7" ht="7.5" customHeight="1" x14ac:dyDescent="0.15"/>
    <row r="35" spans="1:7" ht="21.75" customHeight="1" x14ac:dyDescent="0.15">
      <c r="A35" s="161"/>
      <c r="B35" s="161" t="s">
        <v>37</v>
      </c>
      <c r="C35" s="177" t="s">
        <v>110</v>
      </c>
      <c r="D35" s="172" t="s">
        <v>26</v>
      </c>
      <c r="E35" s="161" t="s">
        <v>111</v>
      </c>
      <c r="F35" s="178" t="s">
        <v>118</v>
      </c>
    </row>
    <row r="36" spans="1:7" ht="21.75" customHeight="1" x14ac:dyDescent="0.15">
      <c r="A36" s="123" t="s">
        <v>49</v>
      </c>
      <c r="B36" s="50"/>
      <c r="C36" s="86"/>
      <c r="D36" s="173" t="str">
        <f>IF(C36="","",DATEDIF(C36,Facesheet!$B$3,"Y"))</f>
        <v/>
      </c>
      <c r="E36" s="37"/>
      <c r="F36" s="226"/>
    </row>
    <row r="37" spans="1:7" ht="21.75" customHeight="1" x14ac:dyDescent="0.15">
      <c r="A37" s="123" t="s">
        <v>155</v>
      </c>
      <c r="B37" s="50"/>
      <c r="C37" s="23"/>
      <c r="D37" s="135" t="str">
        <f>IF(C37="","",DATEDIF(C37,Facesheet!$B$3,"Y"))</f>
        <v/>
      </c>
      <c r="E37" s="37"/>
      <c r="F37" s="57"/>
    </row>
    <row r="38" spans="1:7" ht="21.75" customHeight="1" x14ac:dyDescent="0.15">
      <c r="A38" s="123" t="s">
        <v>155</v>
      </c>
      <c r="B38" s="50"/>
      <c r="C38" s="23"/>
      <c r="D38" s="135" t="str">
        <f>IF(C38="","",DATEDIF(C38,Facesheet!$B$3,"Y"))</f>
        <v/>
      </c>
      <c r="E38" s="37"/>
      <c r="F38" s="57"/>
    </row>
    <row r="39" spans="1:7" ht="21.75" customHeight="1" x14ac:dyDescent="0.15">
      <c r="A39" s="123" t="s">
        <v>155</v>
      </c>
      <c r="B39" s="50"/>
      <c r="C39" s="23"/>
      <c r="D39" s="135" t="str">
        <f>IF(C39="","",DATEDIF(C39,Facesheet!$B$3,"Y"))</f>
        <v/>
      </c>
      <c r="E39" s="37"/>
      <c r="F39" s="57"/>
    </row>
    <row r="40" spans="1:7" ht="21.75" customHeight="1" x14ac:dyDescent="0.15">
      <c r="A40" s="123" t="s">
        <v>156</v>
      </c>
      <c r="B40" s="50"/>
      <c r="C40" s="23"/>
      <c r="D40" s="135" t="str">
        <f>IF(C40="","",DATEDIF(C40,Facesheet!$B$3,"Y"))</f>
        <v/>
      </c>
      <c r="E40" s="37"/>
      <c r="F40" s="57"/>
    </row>
    <row r="41" spans="1:7" ht="21.75" customHeight="1" x14ac:dyDescent="0.15">
      <c r="A41" s="123" t="s">
        <v>156</v>
      </c>
      <c r="B41" s="50"/>
      <c r="C41" s="23"/>
      <c r="D41" s="135" t="str">
        <f>IF(C41="","",DATEDIF(C41,Facesheet!$B$3,"Y"))</f>
        <v/>
      </c>
      <c r="E41" s="37"/>
      <c r="F41" s="57"/>
    </row>
    <row r="42" spans="1:7" ht="21.75" customHeight="1" x14ac:dyDescent="0.15">
      <c r="A42" s="123" t="s">
        <v>156</v>
      </c>
      <c r="B42" s="50"/>
      <c r="C42" s="23"/>
      <c r="D42" s="135" t="str">
        <f>IF(C42="","",DATEDIF(C42,Facesheet!$B$3,"Y"))</f>
        <v/>
      </c>
      <c r="E42" s="37"/>
      <c r="F42" s="57"/>
    </row>
    <row r="43" spans="1:7" ht="21.75" customHeight="1" x14ac:dyDescent="0.15">
      <c r="A43" s="494" t="s">
        <v>157</v>
      </c>
      <c r="B43" s="496"/>
      <c r="C43" s="496"/>
      <c r="D43" s="496"/>
      <c r="E43" s="496"/>
      <c r="F43" s="496"/>
    </row>
    <row r="44" spans="1:7" ht="24" customHeight="1" x14ac:dyDescent="0.15">
      <c r="A44" s="5"/>
      <c r="B44" s="5"/>
      <c r="C44" s="5"/>
      <c r="D44" s="5"/>
      <c r="E44" s="5"/>
      <c r="F44" s="5"/>
      <c r="G44" s="5"/>
    </row>
    <row r="45" spans="1:7" ht="24" customHeight="1" x14ac:dyDescent="0.15">
      <c r="A45" s="129" t="s">
        <v>158</v>
      </c>
    </row>
    <row r="46" spans="1:7" ht="7.5" customHeight="1" x14ac:dyDescent="0.15"/>
    <row r="47" spans="1:7" ht="21.75" customHeight="1" x14ac:dyDescent="0.15">
      <c r="A47" s="77"/>
      <c r="B47" s="77" t="s">
        <v>37</v>
      </c>
      <c r="C47" s="134" t="s">
        <v>110</v>
      </c>
      <c r="D47" s="77" t="s">
        <v>26</v>
      </c>
      <c r="E47" s="77" t="s">
        <v>111</v>
      </c>
    </row>
    <row r="48" spans="1:7" ht="21.75" customHeight="1" x14ac:dyDescent="0.15">
      <c r="A48" s="135" t="s">
        <v>49</v>
      </c>
      <c r="B48" s="80"/>
      <c r="C48" s="23"/>
      <c r="D48" s="173" t="str">
        <f>IF(C48="","",DATEDIF(C48,Facesheet!$B$3,"Y"))</f>
        <v/>
      </c>
      <c r="E48" s="18"/>
    </row>
    <row r="49" spans="1:5" ht="21.75" customHeight="1" x14ac:dyDescent="0.15">
      <c r="A49" s="135" t="s">
        <v>50</v>
      </c>
      <c r="B49" s="80"/>
      <c r="C49" s="23"/>
      <c r="D49" s="135" t="str">
        <f>IF(C49="","",DATEDIF(C49,Facesheet!$B$3,"Y"))</f>
        <v/>
      </c>
      <c r="E49" s="18"/>
    </row>
    <row r="50" spans="1:5" ht="21.75" customHeight="1" x14ac:dyDescent="0.15">
      <c r="A50" s="135" t="s">
        <v>50</v>
      </c>
      <c r="B50" s="80"/>
      <c r="C50" s="23"/>
      <c r="D50" s="135" t="str">
        <f>IF(C50="","",DATEDIF(C50,Facesheet!$B$3,"Y"))</f>
        <v/>
      </c>
      <c r="E50" s="18"/>
    </row>
    <row r="51" spans="1:5" ht="21.75" customHeight="1" x14ac:dyDescent="0.15">
      <c r="A51" s="135" t="s">
        <v>50</v>
      </c>
      <c r="B51" s="80"/>
      <c r="C51" s="23"/>
      <c r="D51" s="135" t="str">
        <f>IF(C51="","",DATEDIF(C51,Facesheet!$B$3,"Y"))</f>
        <v/>
      </c>
      <c r="E51" s="18"/>
    </row>
    <row r="52" spans="1:5" ht="21.75" customHeight="1" x14ac:dyDescent="0.15">
      <c r="A52" s="135" t="s">
        <v>50</v>
      </c>
      <c r="B52" s="80"/>
      <c r="C52" s="23"/>
      <c r="D52" s="135" t="str">
        <f>IF(C52="","",DATEDIF(C52,Facesheet!$B$3,"Y"))</f>
        <v/>
      </c>
      <c r="E52" s="18"/>
    </row>
    <row r="53" spans="1:5" ht="21.75" customHeight="1" x14ac:dyDescent="0.15">
      <c r="A53" s="135" t="s">
        <v>50</v>
      </c>
      <c r="B53" s="80"/>
      <c r="C53" s="23"/>
      <c r="D53" s="135" t="str">
        <f>IF(C53="","",DATEDIF(C53,Facesheet!$B$3,"Y"))</f>
        <v/>
      </c>
      <c r="E53" s="18"/>
    </row>
    <row r="54" spans="1:5" ht="21.75" customHeight="1" x14ac:dyDescent="0.15">
      <c r="A54" s="135" t="s">
        <v>50</v>
      </c>
      <c r="B54" s="80"/>
      <c r="C54" s="23"/>
      <c r="D54" s="135" t="str">
        <f>IF(C54="","",DATEDIF(C54,Facesheet!$B$3,"Y"))</f>
        <v/>
      </c>
      <c r="E54" s="18"/>
    </row>
    <row r="55" spans="1:5" ht="21.75" customHeight="1" x14ac:dyDescent="0.15">
      <c r="A55" s="135" t="s">
        <v>50</v>
      </c>
      <c r="B55" s="80"/>
      <c r="C55" s="23"/>
      <c r="D55" s="135" t="str">
        <f>IF(C55="","",DATEDIF(C55,Facesheet!$B$3,"Y"))</f>
        <v/>
      </c>
      <c r="E55" s="18"/>
    </row>
    <row r="56" spans="1:5" ht="21.75" customHeight="1" x14ac:dyDescent="0.15">
      <c r="A56" s="494" t="s">
        <v>159</v>
      </c>
      <c r="B56" s="494"/>
      <c r="C56" s="494"/>
      <c r="D56" s="494"/>
      <c r="E56" s="494"/>
    </row>
    <row r="57" spans="1:5" ht="24" customHeight="1" x14ac:dyDescent="0.15"/>
    <row r="58" spans="1:5" ht="24" customHeight="1" x14ac:dyDescent="0.15">
      <c r="A58" s="129" t="s">
        <v>124</v>
      </c>
    </row>
    <row r="59" spans="1:5" ht="7.5" customHeight="1" x14ac:dyDescent="0.15"/>
    <row r="60" spans="1:5" ht="21.75" customHeight="1" x14ac:dyDescent="0.15">
      <c r="A60" s="77"/>
      <c r="B60" s="77" t="s">
        <v>37</v>
      </c>
      <c r="C60" s="167" t="s">
        <v>110</v>
      </c>
      <c r="D60" s="98" t="s">
        <v>26</v>
      </c>
      <c r="E60" s="77" t="s">
        <v>111</v>
      </c>
    </row>
    <row r="61" spans="1:5" ht="21.75" customHeight="1" x14ac:dyDescent="0.15">
      <c r="A61" s="135" t="s">
        <v>49</v>
      </c>
      <c r="B61" s="80"/>
      <c r="C61" s="21"/>
      <c r="D61" s="173" t="str">
        <f>IF(C61="","",DATEDIF(C61,Facesheet!$B$3,"Y"))</f>
        <v/>
      </c>
      <c r="E61" s="18"/>
    </row>
    <row r="62" spans="1:5" ht="21.75" customHeight="1" x14ac:dyDescent="0.15">
      <c r="A62" s="135" t="s">
        <v>50</v>
      </c>
      <c r="B62" s="80"/>
      <c r="C62" s="23"/>
      <c r="D62" s="135" t="str">
        <f>IF(C62="","",DATEDIF(C62,Facesheet!$B$3,"Y"))</f>
        <v/>
      </c>
      <c r="E62" s="18"/>
    </row>
    <row r="63" spans="1:5" ht="21.75" customHeight="1" x14ac:dyDescent="0.15">
      <c r="A63" s="135" t="s">
        <v>50</v>
      </c>
      <c r="B63" s="80"/>
      <c r="C63" s="23"/>
      <c r="D63" s="135" t="str">
        <f>IF(C63="","",DATEDIF(C63,Facesheet!$B$3,"Y"))</f>
        <v/>
      </c>
      <c r="E63" s="18"/>
    </row>
    <row r="64" spans="1:5" ht="21.75" customHeight="1" x14ac:dyDescent="0.15">
      <c r="A64" s="135" t="s">
        <v>50</v>
      </c>
      <c r="B64" s="80"/>
      <c r="C64" s="23"/>
      <c r="D64" s="135" t="str">
        <f>IF(C64="","",DATEDIF(C64,Facesheet!$B$3,"Y"))</f>
        <v/>
      </c>
      <c r="E64" s="18"/>
    </row>
    <row r="65" spans="1:5" ht="21.75" customHeight="1" x14ac:dyDescent="0.15">
      <c r="A65" s="135" t="s">
        <v>50</v>
      </c>
      <c r="B65" s="80"/>
      <c r="C65" s="23"/>
      <c r="D65" s="135" t="str">
        <f>IF(C65="","",DATEDIF(C65,Facesheet!$B$3,"Y"))</f>
        <v/>
      </c>
      <c r="E65" s="18"/>
    </row>
    <row r="66" spans="1:5" ht="21.75" customHeight="1" x14ac:dyDescent="0.15">
      <c r="A66" s="135" t="s">
        <v>50</v>
      </c>
      <c r="B66" s="80"/>
      <c r="C66" s="23"/>
      <c r="D66" s="135" t="str">
        <f>IF(C66="","",DATEDIF(C66,Facesheet!$B$3,"Y"))</f>
        <v/>
      </c>
      <c r="E66" s="18"/>
    </row>
    <row r="67" spans="1:5" ht="21.75" customHeight="1" x14ac:dyDescent="0.15">
      <c r="A67" s="135" t="s">
        <v>50</v>
      </c>
      <c r="B67" s="80"/>
      <c r="C67" s="23"/>
      <c r="D67" s="135" t="str">
        <f>IF(C67="","",DATEDIF(C67,Facesheet!$B$3,"Y"))</f>
        <v/>
      </c>
      <c r="E67" s="18"/>
    </row>
    <row r="68" spans="1:5" ht="21.75" customHeight="1" x14ac:dyDescent="0.15">
      <c r="A68" s="135" t="s">
        <v>50</v>
      </c>
      <c r="B68" s="80"/>
      <c r="C68" s="23"/>
      <c r="D68" s="135" t="str">
        <f>IF(C68="","",DATEDIF(C68,Facesheet!$B$3,"Y"))</f>
        <v/>
      </c>
      <c r="E68" s="18"/>
    </row>
    <row r="69" spans="1:5" ht="21.75" customHeight="1" x14ac:dyDescent="0.15">
      <c r="A69" s="494" t="s">
        <v>159</v>
      </c>
      <c r="B69" s="494"/>
      <c r="C69" s="494"/>
      <c r="D69" s="494"/>
      <c r="E69" s="494"/>
    </row>
    <row r="70" spans="1:5" ht="24" customHeight="1" x14ac:dyDescent="0.15"/>
    <row r="71" spans="1:5" ht="24" customHeight="1" x14ac:dyDescent="0.15">
      <c r="A71" s="129" t="s">
        <v>160</v>
      </c>
    </row>
    <row r="72" spans="1:5" ht="7.5" customHeight="1" x14ac:dyDescent="0.15"/>
    <row r="73" spans="1:5" ht="21.75" customHeight="1" x14ac:dyDescent="0.15">
      <c r="A73" s="161"/>
      <c r="B73" s="179" t="s">
        <v>37</v>
      </c>
      <c r="C73" s="180" t="s">
        <v>110</v>
      </c>
      <c r="D73" s="179" t="s">
        <v>26</v>
      </c>
      <c r="E73" s="181" t="s">
        <v>111</v>
      </c>
    </row>
    <row r="74" spans="1:5" ht="21.75" customHeight="1" x14ac:dyDescent="0.15">
      <c r="A74" s="123" t="s">
        <v>49</v>
      </c>
      <c r="B74" s="43"/>
      <c r="C74" s="25"/>
      <c r="D74" s="173" t="str">
        <f>IF(C74="","",DATEDIF(C74,Facesheet!$B$3,"Y"))</f>
        <v/>
      </c>
      <c r="E74" s="10"/>
    </row>
    <row r="75" spans="1:5" ht="21.75" customHeight="1" x14ac:dyDescent="0.15">
      <c r="A75" s="123" t="s">
        <v>155</v>
      </c>
      <c r="B75" s="43"/>
      <c r="C75" s="25"/>
      <c r="D75" s="139" t="str">
        <f>IF(C75="","",DATEDIF(C75,Facesheet!$B$3,"Y"))</f>
        <v/>
      </c>
      <c r="E75" s="38"/>
    </row>
    <row r="76" spans="1:5" ht="21.75" customHeight="1" x14ac:dyDescent="0.15">
      <c r="A76" s="123" t="s">
        <v>155</v>
      </c>
      <c r="B76" s="43"/>
      <c r="C76" s="25"/>
      <c r="D76" s="139" t="str">
        <f>IF(C76="","",DATEDIF(C76,Facesheet!$B$3,"Y"))</f>
        <v/>
      </c>
      <c r="E76" s="38"/>
    </row>
    <row r="77" spans="1:5" ht="21.75" customHeight="1" x14ac:dyDescent="0.15">
      <c r="A77" s="123" t="s">
        <v>155</v>
      </c>
      <c r="B77" s="43"/>
      <c r="C77" s="25"/>
      <c r="D77" s="139" t="str">
        <f>IF(C77="","",DATEDIF(C77,Facesheet!$B$3,"Y"))</f>
        <v/>
      </c>
      <c r="E77" s="38"/>
    </row>
    <row r="78" spans="1:5" ht="21.75" customHeight="1" x14ac:dyDescent="0.15">
      <c r="A78" s="123" t="s">
        <v>156</v>
      </c>
      <c r="B78" s="43"/>
      <c r="C78" s="25"/>
      <c r="D78" s="139" t="str">
        <f>IF(C78="","",DATEDIF(C78,Facesheet!$B$3,"Y"))</f>
        <v/>
      </c>
      <c r="E78" s="38"/>
    </row>
    <row r="79" spans="1:5" ht="21.75" customHeight="1" x14ac:dyDescent="0.15">
      <c r="A79" s="123" t="s">
        <v>156</v>
      </c>
      <c r="B79" s="43"/>
      <c r="C79" s="25"/>
      <c r="D79" s="139" t="str">
        <f>IF(C79="","",DATEDIF(C79,Facesheet!$B$3,"Y"))</f>
        <v/>
      </c>
      <c r="E79" s="38"/>
    </row>
    <row r="80" spans="1:5" ht="21.75" customHeight="1" x14ac:dyDescent="0.15">
      <c r="A80" s="123" t="s">
        <v>156</v>
      </c>
      <c r="B80" s="43"/>
      <c r="C80" s="25"/>
      <c r="D80" s="139" t="str">
        <f>IF(C80="","",DATEDIF(C80,Facesheet!$B$3,"Y"))</f>
        <v/>
      </c>
      <c r="E80" s="38"/>
    </row>
    <row r="81" spans="1:5" ht="21.75" customHeight="1" x14ac:dyDescent="0.15">
      <c r="A81" s="494" t="s">
        <v>161</v>
      </c>
      <c r="B81" s="494"/>
      <c r="C81" s="494"/>
      <c r="D81" s="494"/>
      <c r="E81" s="494"/>
    </row>
    <row r="82" spans="1:5" ht="21.75" customHeight="1" x14ac:dyDescent="0.15"/>
    <row r="83" spans="1:5" ht="21.75" customHeight="1" x14ac:dyDescent="0.15"/>
    <row r="84" spans="1:5" ht="21.75" customHeight="1" x14ac:dyDescent="0.15"/>
    <row r="85" spans="1:5" ht="21.75" customHeight="1" x14ac:dyDescent="0.15"/>
    <row r="86" spans="1:5" ht="21.75" customHeight="1" x14ac:dyDescent="0.15"/>
    <row r="87" spans="1:5" ht="21.75" customHeight="1" x14ac:dyDescent="0.15"/>
    <row r="88" spans="1:5" ht="21.75" customHeight="1" x14ac:dyDescent="0.15"/>
    <row r="89" spans="1:5" ht="21.75" customHeight="1" x14ac:dyDescent="0.15"/>
    <row r="90" spans="1:5" ht="21.75" customHeight="1" x14ac:dyDescent="0.15"/>
    <row r="91" spans="1:5" ht="21.75" customHeight="1" x14ac:dyDescent="0.15"/>
    <row r="92" spans="1:5" ht="21.75" customHeight="1" x14ac:dyDescent="0.15"/>
    <row r="93" spans="1:5" ht="21.75" customHeight="1" x14ac:dyDescent="0.15"/>
    <row r="94" spans="1:5" ht="21.75" customHeight="1" x14ac:dyDescent="0.15"/>
    <row r="95" spans="1:5" ht="21.75" customHeight="1" x14ac:dyDescent="0.15"/>
    <row r="96" spans="1:5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  <row r="122" ht="21.75" customHeight="1" x14ac:dyDescent="0.15"/>
    <row r="123" ht="21.75" customHeight="1" x14ac:dyDescent="0.15"/>
    <row r="124" ht="21.75" customHeight="1" x14ac:dyDescent="0.15"/>
    <row r="125" ht="21.75" customHeight="1" x14ac:dyDescent="0.15"/>
    <row r="126" ht="21.75" customHeight="1" x14ac:dyDescent="0.15"/>
    <row r="127" ht="21.75" customHeight="1" x14ac:dyDescent="0.15"/>
    <row r="128" ht="21.75" customHeight="1" x14ac:dyDescent="0.15"/>
    <row r="129" ht="21.75" customHeight="1" x14ac:dyDescent="0.15"/>
    <row r="130" ht="21.75" customHeight="1" x14ac:dyDescent="0.15"/>
    <row r="131" ht="21.75" customHeight="1" x14ac:dyDescent="0.15"/>
    <row r="132" ht="21.75" customHeight="1" x14ac:dyDescent="0.15"/>
    <row r="133" ht="21.75" customHeight="1" x14ac:dyDescent="0.15"/>
    <row r="134" ht="21.75" customHeight="1" x14ac:dyDescent="0.15"/>
    <row r="135" ht="21.75" customHeight="1" x14ac:dyDescent="0.15"/>
    <row r="136" ht="21.75" customHeight="1" x14ac:dyDescent="0.15"/>
    <row r="137" ht="21.75" customHeight="1" x14ac:dyDescent="0.15"/>
    <row r="138" ht="21.75" customHeight="1" x14ac:dyDescent="0.15"/>
    <row r="139" ht="21.75" customHeight="1" x14ac:dyDescent="0.15"/>
    <row r="140" ht="21.75" customHeight="1" x14ac:dyDescent="0.15"/>
    <row r="141" ht="21.75" customHeight="1" x14ac:dyDescent="0.15"/>
    <row r="142" ht="21.75" customHeight="1" x14ac:dyDescent="0.15"/>
    <row r="143" ht="21.75" customHeight="1" x14ac:dyDescent="0.15"/>
    <row r="144" ht="21.75" customHeight="1" x14ac:dyDescent="0.15"/>
    <row r="145" ht="21.75" customHeight="1" x14ac:dyDescent="0.15"/>
    <row r="146" ht="21.75" customHeight="1" x14ac:dyDescent="0.15"/>
    <row r="147" ht="21.75" customHeight="1" x14ac:dyDescent="0.15"/>
    <row r="148" ht="21.75" customHeight="1" x14ac:dyDescent="0.15"/>
    <row r="149" ht="21.75" customHeight="1" x14ac:dyDescent="0.15"/>
    <row r="150" ht="21.75" customHeight="1" x14ac:dyDescent="0.15"/>
    <row r="151" ht="21.75" customHeight="1" x14ac:dyDescent="0.15"/>
    <row r="152" ht="21.75" customHeight="1" x14ac:dyDescent="0.15"/>
    <row r="153" ht="21.75" customHeight="1" x14ac:dyDescent="0.15"/>
    <row r="154" ht="21.75" customHeight="1" x14ac:dyDescent="0.15"/>
    <row r="155" ht="21.75" customHeight="1" x14ac:dyDescent="0.15"/>
    <row r="156" ht="21.75" customHeight="1" x14ac:dyDescent="0.15"/>
    <row r="157" ht="21.75" customHeight="1" x14ac:dyDescent="0.15"/>
    <row r="158" ht="21.75" customHeight="1" x14ac:dyDescent="0.15"/>
    <row r="159" ht="21.75" customHeight="1" x14ac:dyDescent="0.15"/>
    <row r="160" ht="21.75" customHeight="1" x14ac:dyDescent="0.15"/>
    <row r="161" ht="21.75" customHeight="1" x14ac:dyDescent="0.15"/>
    <row r="162" ht="21.75" customHeight="1" x14ac:dyDescent="0.15"/>
    <row r="163" ht="21.75" customHeight="1" x14ac:dyDescent="0.15"/>
    <row r="164" ht="21.75" customHeight="1" x14ac:dyDescent="0.15"/>
    <row r="165" ht="21.75" customHeight="1" x14ac:dyDescent="0.15"/>
    <row r="166" ht="21.75" customHeight="1" x14ac:dyDescent="0.15"/>
    <row r="167" ht="21.75" customHeight="1" x14ac:dyDescent="0.15"/>
    <row r="168" ht="21.75" customHeight="1" x14ac:dyDescent="0.15"/>
    <row r="169" ht="21.75" customHeight="1" x14ac:dyDescent="0.15"/>
    <row r="170" ht="21.75" customHeight="1" x14ac:dyDescent="0.15"/>
    <row r="171" ht="21.75" customHeight="1" x14ac:dyDescent="0.15"/>
    <row r="172" ht="21.75" customHeight="1" x14ac:dyDescent="0.15"/>
    <row r="173" ht="21.75" customHeight="1" x14ac:dyDescent="0.15"/>
    <row r="174" ht="21.75" customHeight="1" x14ac:dyDescent="0.15"/>
    <row r="175" ht="21.75" customHeight="1" x14ac:dyDescent="0.15"/>
    <row r="176" ht="21.75" customHeight="1" x14ac:dyDescent="0.15"/>
    <row r="177" ht="21.75" customHeight="1" x14ac:dyDescent="0.15"/>
    <row r="178" ht="21.75" customHeight="1" x14ac:dyDescent="0.15"/>
    <row r="179" ht="21.75" customHeight="1" x14ac:dyDescent="0.15"/>
    <row r="180" ht="21.75" customHeight="1" x14ac:dyDescent="0.15"/>
    <row r="181" ht="21.75" customHeight="1" x14ac:dyDescent="0.15"/>
    <row r="182" ht="21.75" customHeight="1" x14ac:dyDescent="0.15"/>
    <row r="183" ht="21.75" customHeight="1" x14ac:dyDescent="0.15"/>
    <row r="184" ht="21.75" customHeight="1" x14ac:dyDescent="0.15"/>
    <row r="185" ht="21.75" customHeight="1" x14ac:dyDescent="0.15"/>
    <row r="186" ht="21.75" customHeight="1" x14ac:dyDescent="0.15"/>
    <row r="187" ht="21.75" customHeight="1" x14ac:dyDescent="0.15"/>
    <row r="188" ht="21.75" customHeight="1" x14ac:dyDescent="0.15"/>
    <row r="189" ht="21.75" customHeight="1" x14ac:dyDescent="0.15"/>
    <row r="190" ht="21.75" customHeight="1" x14ac:dyDescent="0.15"/>
    <row r="191" ht="21.75" customHeight="1" x14ac:dyDescent="0.15"/>
    <row r="192" ht="21.75" customHeight="1" x14ac:dyDescent="0.15"/>
    <row r="193" ht="21.75" customHeight="1" x14ac:dyDescent="0.15"/>
    <row r="194" ht="21.75" customHeight="1" x14ac:dyDescent="0.15"/>
    <row r="195" ht="21.75" customHeight="1" x14ac:dyDescent="0.15"/>
    <row r="196" ht="21.75" customHeight="1" x14ac:dyDescent="0.15"/>
    <row r="197" ht="21.75" customHeight="1" x14ac:dyDescent="0.15"/>
    <row r="198" ht="21.75" customHeight="1" x14ac:dyDescent="0.15"/>
    <row r="199" ht="21.75" customHeight="1" x14ac:dyDescent="0.15"/>
    <row r="200" ht="21.75" customHeight="1" x14ac:dyDescent="0.15"/>
    <row r="201" ht="21.75" customHeight="1" x14ac:dyDescent="0.15"/>
    <row r="202" ht="21.75" customHeight="1" x14ac:dyDescent="0.15"/>
    <row r="203" ht="21.75" customHeight="1" x14ac:dyDescent="0.15"/>
    <row r="204" ht="21.75" customHeight="1" x14ac:dyDescent="0.15"/>
    <row r="205" ht="21.75" customHeight="1" x14ac:dyDescent="0.15"/>
    <row r="206" ht="21.75" customHeight="1" x14ac:dyDescent="0.15"/>
    <row r="207" ht="21.75" customHeight="1" x14ac:dyDescent="0.15"/>
    <row r="208" ht="21.75" customHeight="1" x14ac:dyDescent="0.15"/>
    <row r="209" ht="21.75" customHeight="1" x14ac:dyDescent="0.15"/>
    <row r="210" ht="21.75" customHeight="1" x14ac:dyDescent="0.15"/>
    <row r="211" ht="21.75" customHeight="1" x14ac:dyDescent="0.15"/>
    <row r="212" ht="21.75" customHeight="1" x14ac:dyDescent="0.15"/>
    <row r="213" ht="21.75" customHeight="1" x14ac:dyDescent="0.15"/>
    <row r="214" ht="21.75" customHeight="1" x14ac:dyDescent="0.15"/>
    <row r="215" ht="21.75" customHeight="1" x14ac:dyDescent="0.15"/>
    <row r="216" ht="21.75" customHeight="1" x14ac:dyDescent="0.15"/>
    <row r="217" ht="21.75" customHeight="1" x14ac:dyDescent="0.15"/>
    <row r="218" ht="21.75" customHeight="1" x14ac:dyDescent="0.15"/>
    <row r="219" ht="21.75" customHeight="1" x14ac:dyDescent="0.15"/>
    <row r="220" ht="21.75" customHeight="1" x14ac:dyDescent="0.15"/>
    <row r="221" ht="21.75" customHeight="1" x14ac:dyDescent="0.15"/>
    <row r="222" ht="21.75" customHeight="1" x14ac:dyDescent="0.15"/>
    <row r="223" ht="21.75" customHeight="1" x14ac:dyDescent="0.15"/>
    <row r="224" ht="21.75" customHeight="1" x14ac:dyDescent="0.15"/>
    <row r="225" ht="21.75" customHeight="1" x14ac:dyDescent="0.15"/>
    <row r="226" ht="21.75" customHeight="1" x14ac:dyDescent="0.15"/>
    <row r="227" ht="21.75" customHeight="1" x14ac:dyDescent="0.15"/>
    <row r="228" ht="21.75" customHeight="1" x14ac:dyDescent="0.15"/>
    <row r="229" ht="21.75" customHeight="1" x14ac:dyDescent="0.15"/>
    <row r="230" ht="21.75" customHeight="1" x14ac:dyDescent="0.15"/>
    <row r="231" ht="21.75" customHeight="1" x14ac:dyDescent="0.15"/>
    <row r="232" ht="21.75" customHeight="1" x14ac:dyDescent="0.15"/>
    <row r="233" ht="21.75" customHeight="1" x14ac:dyDescent="0.15"/>
    <row r="234" ht="21.75" customHeight="1" x14ac:dyDescent="0.15"/>
    <row r="235" ht="21.75" customHeight="1" x14ac:dyDescent="0.15"/>
    <row r="236" ht="21.75" customHeight="1" x14ac:dyDescent="0.15"/>
    <row r="237" ht="21.75" customHeight="1" x14ac:dyDescent="0.15"/>
    <row r="238" ht="21.75" customHeight="1" x14ac:dyDescent="0.15"/>
    <row r="239" ht="21.75" customHeight="1" x14ac:dyDescent="0.15"/>
    <row r="240" ht="21.75" customHeight="1" x14ac:dyDescent="0.15"/>
    <row r="241" ht="21.75" customHeight="1" x14ac:dyDescent="0.15"/>
    <row r="242" ht="21.75" customHeight="1" x14ac:dyDescent="0.15"/>
    <row r="243" ht="21.75" customHeight="1" x14ac:dyDescent="0.15"/>
    <row r="244" ht="21.75" customHeight="1" x14ac:dyDescent="0.15"/>
    <row r="245" ht="21.75" customHeight="1" x14ac:dyDescent="0.15"/>
    <row r="246" ht="21.75" customHeight="1" x14ac:dyDescent="0.15"/>
    <row r="247" ht="21.75" customHeight="1" x14ac:dyDescent="0.15"/>
    <row r="248" ht="21.75" customHeight="1" x14ac:dyDescent="0.15"/>
    <row r="249" ht="21.75" customHeight="1" x14ac:dyDescent="0.15"/>
    <row r="250" ht="21.75" customHeight="1" x14ac:dyDescent="0.15"/>
    <row r="251" ht="21.75" customHeight="1" x14ac:dyDescent="0.15"/>
    <row r="252" ht="21.75" customHeight="1" x14ac:dyDescent="0.15"/>
    <row r="253" ht="21.75" customHeight="1" x14ac:dyDescent="0.15"/>
    <row r="254" ht="21.75" customHeight="1" x14ac:dyDescent="0.15"/>
    <row r="255" ht="21.75" customHeight="1" x14ac:dyDescent="0.15"/>
    <row r="256" ht="21.75" customHeight="1" x14ac:dyDescent="0.15"/>
    <row r="257" ht="21.75" customHeight="1" x14ac:dyDescent="0.15"/>
    <row r="258" ht="21.75" customHeight="1" x14ac:dyDescent="0.15"/>
    <row r="259" ht="21.75" customHeight="1" x14ac:dyDescent="0.15"/>
    <row r="260" ht="21.75" customHeight="1" x14ac:dyDescent="0.15"/>
    <row r="261" ht="21.75" customHeight="1" x14ac:dyDescent="0.15"/>
    <row r="262" ht="21.75" customHeight="1" x14ac:dyDescent="0.15"/>
    <row r="263" ht="21.75" customHeight="1" x14ac:dyDescent="0.15"/>
    <row r="264" ht="21.75" customHeight="1" x14ac:dyDescent="0.15"/>
    <row r="265" ht="21.75" customHeight="1" x14ac:dyDescent="0.15"/>
    <row r="266" ht="21.75" customHeight="1" x14ac:dyDescent="0.15"/>
    <row r="267" ht="21.75" customHeight="1" x14ac:dyDescent="0.15"/>
    <row r="268" ht="21.75" customHeight="1" x14ac:dyDescent="0.15"/>
    <row r="269" ht="21.75" customHeight="1" x14ac:dyDescent="0.15"/>
    <row r="270" ht="21.75" customHeight="1" x14ac:dyDescent="0.15"/>
    <row r="271" ht="21.75" customHeight="1" x14ac:dyDescent="0.15"/>
    <row r="272" ht="21.75" customHeight="1" x14ac:dyDescent="0.15"/>
    <row r="273" ht="21.75" customHeight="1" x14ac:dyDescent="0.15"/>
    <row r="274" ht="21.75" customHeight="1" x14ac:dyDescent="0.15"/>
    <row r="275" ht="21.75" customHeight="1" x14ac:dyDescent="0.15"/>
    <row r="276" ht="21.75" customHeight="1" x14ac:dyDescent="0.15"/>
    <row r="277" ht="21.75" customHeight="1" x14ac:dyDescent="0.15"/>
    <row r="278" ht="21.75" customHeight="1" x14ac:dyDescent="0.15"/>
    <row r="279" ht="21.75" customHeight="1" x14ac:dyDescent="0.15"/>
    <row r="280" ht="21.75" customHeight="1" x14ac:dyDescent="0.15"/>
    <row r="281" ht="21.75" customHeight="1" x14ac:dyDescent="0.15"/>
    <row r="282" ht="21.75" customHeight="1" x14ac:dyDescent="0.15"/>
    <row r="283" ht="21.75" customHeight="1" x14ac:dyDescent="0.15"/>
    <row r="284" ht="21.75" customHeight="1" x14ac:dyDescent="0.15"/>
    <row r="285" ht="21.75" customHeight="1" x14ac:dyDescent="0.15"/>
    <row r="286" ht="21.75" customHeight="1" x14ac:dyDescent="0.15"/>
    <row r="287" ht="21.75" customHeight="1" x14ac:dyDescent="0.15"/>
    <row r="288" ht="21.75" customHeight="1" x14ac:dyDescent="0.15"/>
    <row r="289" ht="21.75" customHeight="1" x14ac:dyDescent="0.15"/>
    <row r="290" ht="21.75" customHeight="1" x14ac:dyDescent="0.15"/>
    <row r="291" ht="21.75" customHeight="1" x14ac:dyDescent="0.15"/>
    <row r="292" ht="21.75" customHeight="1" x14ac:dyDescent="0.15"/>
    <row r="293" ht="21.75" customHeight="1" x14ac:dyDescent="0.15"/>
    <row r="294" ht="21.75" customHeight="1" x14ac:dyDescent="0.15"/>
    <row r="295" ht="21.75" customHeight="1" x14ac:dyDescent="0.15"/>
    <row r="296" ht="21.75" customHeight="1" x14ac:dyDescent="0.15"/>
    <row r="297" ht="21.75" customHeight="1" x14ac:dyDescent="0.15"/>
    <row r="298" ht="21.75" customHeight="1" x14ac:dyDescent="0.15"/>
    <row r="299" ht="21.75" customHeight="1" x14ac:dyDescent="0.15"/>
    <row r="300" ht="21.75" customHeight="1" x14ac:dyDescent="0.15"/>
    <row r="301" ht="21.75" customHeight="1" x14ac:dyDescent="0.15"/>
    <row r="302" ht="21.75" customHeight="1" x14ac:dyDescent="0.15"/>
    <row r="303" ht="21.75" customHeight="1" x14ac:dyDescent="0.15"/>
    <row r="304" ht="21.75" customHeight="1" x14ac:dyDescent="0.15"/>
    <row r="305" ht="21.75" customHeight="1" x14ac:dyDescent="0.15"/>
    <row r="306" ht="21.75" customHeight="1" x14ac:dyDescent="0.15"/>
    <row r="307" ht="21.75" customHeight="1" x14ac:dyDescent="0.15"/>
    <row r="308" ht="21.75" customHeight="1" x14ac:dyDescent="0.15"/>
    <row r="309" ht="21.75" customHeight="1" x14ac:dyDescent="0.15"/>
    <row r="310" ht="21.75" customHeight="1" x14ac:dyDescent="0.15"/>
    <row r="311" ht="21.75" customHeight="1" x14ac:dyDescent="0.15"/>
    <row r="312" ht="21.75" customHeight="1" x14ac:dyDescent="0.15"/>
    <row r="313" ht="21.75" customHeight="1" x14ac:dyDescent="0.15"/>
    <row r="314" ht="21.75" customHeight="1" x14ac:dyDescent="0.15"/>
    <row r="315" ht="21.75" customHeight="1" x14ac:dyDescent="0.15"/>
    <row r="316" ht="21.75" customHeight="1" x14ac:dyDescent="0.15"/>
    <row r="317" ht="21.75" customHeight="1" x14ac:dyDescent="0.15"/>
    <row r="318" ht="21.75" customHeight="1" x14ac:dyDescent="0.15"/>
    <row r="319" ht="21.75" customHeight="1" x14ac:dyDescent="0.15"/>
    <row r="320" ht="21.75" customHeight="1" x14ac:dyDescent="0.15"/>
    <row r="321" ht="21.75" customHeight="1" x14ac:dyDescent="0.15"/>
    <row r="322" ht="21.75" customHeight="1" x14ac:dyDescent="0.15"/>
    <row r="323" ht="21.75" customHeight="1" x14ac:dyDescent="0.15"/>
    <row r="324" ht="21.75" customHeight="1" x14ac:dyDescent="0.15"/>
    <row r="325" ht="21.75" customHeight="1" x14ac:dyDescent="0.15"/>
    <row r="326" ht="21.75" customHeight="1" x14ac:dyDescent="0.15"/>
    <row r="327" ht="21.75" customHeight="1" x14ac:dyDescent="0.15"/>
    <row r="328" ht="21.75" customHeight="1" x14ac:dyDescent="0.15"/>
    <row r="329" ht="21.75" customHeight="1" x14ac:dyDescent="0.15"/>
    <row r="330" ht="21.75" customHeight="1" x14ac:dyDescent="0.15"/>
    <row r="331" ht="21.75" customHeight="1" x14ac:dyDescent="0.15"/>
    <row r="332" ht="21.75" customHeight="1" x14ac:dyDescent="0.15"/>
    <row r="333" ht="21.75" customHeight="1" x14ac:dyDescent="0.15"/>
    <row r="334" ht="21.75" customHeight="1" x14ac:dyDescent="0.15"/>
    <row r="335" ht="21.75" customHeight="1" x14ac:dyDescent="0.15"/>
    <row r="336" ht="21.75" customHeight="1" x14ac:dyDescent="0.15"/>
    <row r="337" ht="21.75" customHeight="1" x14ac:dyDescent="0.15"/>
    <row r="338" ht="21.75" customHeight="1" x14ac:dyDescent="0.15"/>
    <row r="339" ht="21.75" customHeight="1" x14ac:dyDescent="0.15"/>
    <row r="340" ht="21.75" customHeight="1" x14ac:dyDescent="0.15"/>
    <row r="341" ht="21.75" customHeight="1" x14ac:dyDescent="0.15"/>
    <row r="342" ht="21.75" customHeight="1" x14ac:dyDescent="0.15"/>
    <row r="343" ht="21.75" customHeight="1" x14ac:dyDescent="0.15"/>
    <row r="344" ht="21.75" customHeight="1" x14ac:dyDescent="0.15"/>
    <row r="345" ht="21.75" customHeight="1" x14ac:dyDescent="0.15"/>
    <row r="346" ht="21.75" customHeight="1" x14ac:dyDescent="0.15"/>
    <row r="347" ht="21.75" customHeight="1" x14ac:dyDescent="0.15"/>
    <row r="348" ht="21.75" customHeight="1" x14ac:dyDescent="0.15"/>
    <row r="349" ht="21.75" customHeight="1" x14ac:dyDescent="0.15"/>
    <row r="350" ht="21.75" customHeight="1" x14ac:dyDescent="0.15"/>
    <row r="351" ht="21.75" customHeight="1" x14ac:dyDescent="0.15"/>
    <row r="352" ht="21.75" customHeight="1" x14ac:dyDescent="0.15"/>
    <row r="353" ht="21.75" customHeight="1" x14ac:dyDescent="0.15"/>
    <row r="354" ht="21.75" customHeight="1" x14ac:dyDescent="0.15"/>
    <row r="355" ht="21.75" customHeight="1" x14ac:dyDescent="0.15"/>
    <row r="356" ht="21.75" customHeight="1" x14ac:dyDescent="0.15"/>
    <row r="357" ht="21.75" customHeight="1" x14ac:dyDescent="0.15"/>
    <row r="358" ht="21.75" customHeight="1" x14ac:dyDescent="0.15"/>
    <row r="359" ht="21.75" customHeight="1" x14ac:dyDescent="0.15"/>
    <row r="360" ht="21.75" customHeight="1" x14ac:dyDescent="0.15"/>
    <row r="361" ht="21.75" customHeight="1" x14ac:dyDescent="0.15"/>
    <row r="362" ht="21.75" customHeight="1" x14ac:dyDescent="0.15"/>
    <row r="363" ht="21.75" customHeight="1" x14ac:dyDescent="0.15"/>
    <row r="364" ht="21.75" customHeight="1" x14ac:dyDescent="0.15"/>
    <row r="365" ht="21.75" customHeight="1" x14ac:dyDescent="0.15"/>
    <row r="366" ht="21.75" customHeight="1" x14ac:dyDescent="0.15"/>
    <row r="367" ht="21.75" customHeight="1" x14ac:dyDescent="0.15"/>
    <row r="368" ht="21.75" customHeight="1" x14ac:dyDescent="0.15"/>
    <row r="369" ht="21.75" customHeight="1" x14ac:dyDescent="0.15"/>
    <row r="370" ht="21.75" customHeight="1" x14ac:dyDescent="0.15"/>
    <row r="371" ht="21.75" customHeight="1" x14ac:dyDescent="0.15"/>
    <row r="372" ht="21.75" customHeight="1" x14ac:dyDescent="0.15"/>
    <row r="373" ht="21.75" customHeight="1" x14ac:dyDescent="0.15"/>
    <row r="374" ht="21.75" customHeight="1" x14ac:dyDescent="0.15"/>
    <row r="375" ht="21.75" customHeight="1" x14ac:dyDescent="0.15"/>
    <row r="376" ht="21.75" customHeight="1" x14ac:dyDescent="0.15"/>
    <row r="377" ht="21.75" customHeight="1" x14ac:dyDescent="0.15"/>
    <row r="378" ht="21.75" customHeight="1" x14ac:dyDescent="0.15"/>
    <row r="379" ht="21.75" customHeight="1" x14ac:dyDescent="0.15"/>
    <row r="380" ht="21.75" customHeight="1" x14ac:dyDescent="0.15"/>
    <row r="381" ht="21.75" customHeight="1" x14ac:dyDescent="0.15"/>
    <row r="382" ht="21.75" customHeight="1" x14ac:dyDescent="0.15"/>
    <row r="383" ht="21.75" customHeight="1" x14ac:dyDescent="0.15"/>
    <row r="384" ht="21.75" customHeight="1" x14ac:dyDescent="0.15"/>
    <row r="385" ht="21.75" customHeight="1" x14ac:dyDescent="0.15"/>
    <row r="386" ht="21.75" customHeight="1" x14ac:dyDescent="0.15"/>
    <row r="387" ht="21.75" customHeight="1" x14ac:dyDescent="0.15"/>
    <row r="388" ht="21.75" customHeight="1" x14ac:dyDescent="0.15"/>
    <row r="389" ht="21.75" customHeight="1" x14ac:dyDescent="0.15"/>
    <row r="390" ht="21.75" customHeight="1" x14ac:dyDescent="0.15"/>
    <row r="391" ht="21.75" customHeight="1" x14ac:dyDescent="0.15"/>
    <row r="392" ht="21.75" customHeight="1" x14ac:dyDescent="0.15"/>
    <row r="393" ht="21.75" customHeight="1" x14ac:dyDescent="0.15"/>
    <row r="394" ht="21.75" customHeight="1" x14ac:dyDescent="0.15"/>
    <row r="395" ht="21.75" customHeight="1" x14ac:dyDescent="0.15"/>
    <row r="396" ht="21.75" customHeight="1" x14ac:dyDescent="0.15"/>
    <row r="397" ht="21.75" customHeight="1" x14ac:dyDescent="0.15"/>
    <row r="398" ht="21.75" customHeight="1" x14ac:dyDescent="0.15"/>
    <row r="399" ht="21.75" customHeight="1" x14ac:dyDescent="0.15"/>
    <row r="400" ht="21.75" customHeight="1" x14ac:dyDescent="0.15"/>
    <row r="401" ht="21.75" customHeight="1" x14ac:dyDescent="0.15"/>
    <row r="402" ht="21.75" customHeight="1" x14ac:dyDescent="0.15"/>
    <row r="403" ht="21.75" customHeight="1" x14ac:dyDescent="0.15"/>
    <row r="404" ht="21.75" customHeight="1" x14ac:dyDescent="0.15"/>
    <row r="405" ht="21.75" customHeight="1" x14ac:dyDescent="0.15"/>
    <row r="406" ht="21.75" customHeight="1" x14ac:dyDescent="0.15"/>
    <row r="407" ht="21.75" customHeight="1" x14ac:dyDescent="0.15"/>
    <row r="408" ht="21.75" customHeight="1" x14ac:dyDescent="0.15"/>
    <row r="409" ht="21.75" customHeight="1" x14ac:dyDescent="0.15"/>
    <row r="410" ht="21.75" customHeight="1" x14ac:dyDescent="0.15"/>
    <row r="411" ht="21.75" customHeight="1" x14ac:dyDescent="0.15"/>
    <row r="412" ht="21.75" customHeight="1" x14ac:dyDescent="0.15"/>
    <row r="413" ht="21.75" customHeight="1" x14ac:dyDescent="0.15"/>
    <row r="414" ht="21.75" customHeight="1" x14ac:dyDescent="0.15"/>
    <row r="415" ht="21.75" customHeight="1" x14ac:dyDescent="0.15"/>
    <row r="416" ht="21.75" customHeight="1" x14ac:dyDescent="0.15"/>
    <row r="417" ht="21.75" customHeight="1" x14ac:dyDescent="0.15"/>
    <row r="418" ht="21.75" customHeight="1" x14ac:dyDescent="0.15"/>
    <row r="419" ht="21.75" customHeight="1" x14ac:dyDescent="0.15"/>
    <row r="420" ht="21.75" customHeight="1" x14ac:dyDescent="0.15"/>
    <row r="421" ht="21.75" customHeight="1" x14ac:dyDescent="0.15"/>
    <row r="422" ht="21.75" customHeight="1" x14ac:dyDescent="0.15"/>
    <row r="423" ht="21.75" customHeight="1" x14ac:dyDescent="0.15"/>
    <row r="424" ht="21.75" customHeight="1" x14ac:dyDescent="0.15"/>
    <row r="425" ht="21.75" customHeight="1" x14ac:dyDescent="0.15"/>
    <row r="426" ht="21.75" customHeight="1" x14ac:dyDescent="0.15"/>
    <row r="427" ht="21.75" customHeight="1" x14ac:dyDescent="0.15"/>
    <row r="428" ht="21.75" customHeight="1" x14ac:dyDescent="0.15"/>
    <row r="429" ht="21.75" customHeight="1" x14ac:dyDescent="0.15"/>
    <row r="430" ht="21.75" customHeight="1" x14ac:dyDescent="0.15"/>
    <row r="431" ht="21.75" customHeight="1" x14ac:dyDescent="0.15"/>
    <row r="432" ht="21.75" customHeight="1" x14ac:dyDescent="0.15"/>
    <row r="433" ht="21.75" customHeight="1" x14ac:dyDescent="0.15"/>
    <row r="434" ht="21.75" customHeight="1" x14ac:dyDescent="0.15"/>
    <row r="435" ht="21.75" customHeight="1" x14ac:dyDescent="0.15"/>
    <row r="436" ht="21.75" customHeight="1" x14ac:dyDescent="0.15"/>
    <row r="437" ht="21.75" customHeight="1" x14ac:dyDescent="0.15"/>
    <row r="438" ht="21.75" customHeight="1" x14ac:dyDescent="0.15"/>
    <row r="439" ht="21.75" customHeight="1" x14ac:dyDescent="0.15"/>
    <row r="440" ht="21.75" customHeight="1" x14ac:dyDescent="0.15"/>
    <row r="441" ht="21.75" customHeight="1" x14ac:dyDescent="0.15"/>
    <row r="442" ht="21.75" customHeight="1" x14ac:dyDescent="0.15"/>
    <row r="443" ht="21.75" customHeight="1" x14ac:dyDescent="0.15"/>
    <row r="444" ht="21.75" customHeight="1" x14ac:dyDescent="0.15"/>
    <row r="445" ht="21.75" customHeight="1" x14ac:dyDescent="0.15"/>
    <row r="446" ht="21.75" customHeight="1" x14ac:dyDescent="0.15"/>
    <row r="447" ht="21.75" customHeight="1" x14ac:dyDescent="0.15"/>
    <row r="448" ht="21.75" customHeight="1" x14ac:dyDescent="0.15"/>
    <row r="449" ht="21.75" customHeight="1" x14ac:dyDescent="0.15"/>
    <row r="450" ht="21.75" customHeight="1" x14ac:dyDescent="0.15"/>
    <row r="451" ht="21.75" customHeight="1" x14ac:dyDescent="0.15"/>
    <row r="452" ht="21.75" customHeight="1" x14ac:dyDescent="0.15"/>
    <row r="453" ht="21.75" customHeight="1" x14ac:dyDescent="0.15"/>
    <row r="454" ht="21.75" customHeight="1" x14ac:dyDescent="0.15"/>
    <row r="455" ht="21.75" customHeight="1" x14ac:dyDescent="0.15"/>
    <row r="456" ht="21.75" customHeight="1" x14ac:dyDescent="0.15"/>
    <row r="457" ht="21.75" customHeight="1" x14ac:dyDescent="0.15"/>
    <row r="458" ht="21.75" customHeight="1" x14ac:dyDescent="0.15"/>
    <row r="459" ht="21.75" customHeight="1" x14ac:dyDescent="0.15"/>
    <row r="460" ht="21.75" customHeight="1" x14ac:dyDescent="0.15"/>
    <row r="461" ht="21.75" customHeight="1" x14ac:dyDescent="0.15"/>
    <row r="462" ht="21.75" customHeight="1" x14ac:dyDescent="0.15"/>
    <row r="463" ht="21.75" customHeight="1" x14ac:dyDescent="0.15"/>
    <row r="464" ht="21.75" customHeight="1" x14ac:dyDescent="0.15"/>
    <row r="465" ht="21.75" customHeight="1" x14ac:dyDescent="0.15"/>
    <row r="466" ht="21.75" customHeight="1" x14ac:dyDescent="0.15"/>
    <row r="467" ht="21.75" customHeight="1" x14ac:dyDescent="0.15"/>
    <row r="468" ht="21.75" customHeight="1" x14ac:dyDescent="0.15"/>
    <row r="469" ht="21.75" customHeight="1" x14ac:dyDescent="0.15"/>
    <row r="470" ht="21.75" customHeight="1" x14ac:dyDescent="0.15"/>
    <row r="471" ht="21.75" customHeight="1" x14ac:dyDescent="0.15"/>
    <row r="472" ht="21.75" customHeight="1" x14ac:dyDescent="0.15"/>
    <row r="473" ht="21.75" customHeight="1" x14ac:dyDescent="0.15"/>
    <row r="474" ht="21.75" customHeight="1" x14ac:dyDescent="0.15"/>
    <row r="475" ht="21.75" customHeight="1" x14ac:dyDescent="0.15"/>
    <row r="476" ht="21.75" customHeight="1" x14ac:dyDescent="0.15"/>
    <row r="477" ht="21.75" customHeight="1" x14ac:dyDescent="0.15"/>
    <row r="478" ht="21.75" customHeight="1" x14ac:dyDescent="0.15"/>
    <row r="479" ht="21.75" customHeight="1" x14ac:dyDescent="0.15"/>
    <row r="480" ht="21.75" customHeight="1" x14ac:dyDescent="0.15"/>
    <row r="481" ht="21.75" customHeight="1" x14ac:dyDescent="0.15"/>
    <row r="482" ht="21.75" customHeight="1" x14ac:dyDescent="0.15"/>
    <row r="483" ht="21.75" customHeight="1" x14ac:dyDescent="0.15"/>
    <row r="484" ht="21.75" customHeight="1" x14ac:dyDescent="0.15"/>
    <row r="485" ht="21.75" customHeight="1" x14ac:dyDescent="0.15"/>
    <row r="486" ht="21.75" customHeight="1" x14ac:dyDescent="0.15"/>
    <row r="487" ht="21.75" customHeight="1" x14ac:dyDescent="0.15"/>
    <row r="488" ht="21.75" customHeight="1" x14ac:dyDescent="0.15"/>
    <row r="489" ht="21.75" customHeight="1" x14ac:dyDescent="0.15"/>
    <row r="490" ht="21.75" customHeight="1" x14ac:dyDescent="0.15"/>
    <row r="491" ht="21.75" customHeight="1" x14ac:dyDescent="0.15"/>
    <row r="492" ht="21.75" customHeight="1" x14ac:dyDescent="0.15"/>
    <row r="493" ht="21.75" customHeight="1" x14ac:dyDescent="0.15"/>
    <row r="494" ht="21.75" customHeight="1" x14ac:dyDescent="0.15"/>
    <row r="495" ht="21.75" customHeight="1" x14ac:dyDescent="0.15"/>
    <row r="496" ht="21.75" customHeight="1" x14ac:dyDescent="0.15"/>
    <row r="497" ht="21.75" customHeight="1" x14ac:dyDescent="0.15"/>
    <row r="498" ht="21.75" customHeight="1" x14ac:dyDescent="0.15"/>
    <row r="499" ht="21.75" customHeight="1" x14ac:dyDescent="0.15"/>
    <row r="500" ht="21.75" customHeight="1" x14ac:dyDescent="0.15"/>
    <row r="501" ht="21.75" customHeight="1" x14ac:dyDescent="0.15"/>
    <row r="502" ht="21.75" customHeight="1" x14ac:dyDescent="0.15"/>
    <row r="503" ht="21.75" customHeight="1" x14ac:dyDescent="0.15"/>
    <row r="504" ht="21.75" customHeight="1" x14ac:dyDescent="0.15"/>
    <row r="505" ht="21.75" customHeight="1" x14ac:dyDescent="0.15"/>
    <row r="506" ht="21.75" customHeight="1" x14ac:dyDescent="0.15"/>
    <row r="507" ht="21.75" customHeight="1" x14ac:dyDescent="0.15"/>
    <row r="508" ht="21.75" customHeight="1" x14ac:dyDescent="0.15"/>
    <row r="509" ht="21.75" customHeight="1" x14ac:dyDescent="0.15"/>
    <row r="510" ht="21.75" customHeight="1" x14ac:dyDescent="0.15"/>
    <row r="511" ht="21.75" customHeight="1" x14ac:dyDescent="0.15"/>
    <row r="512" ht="21.75" customHeight="1" x14ac:dyDescent="0.15"/>
    <row r="513" ht="21.75" customHeight="1" x14ac:dyDescent="0.15"/>
    <row r="514" ht="21.75" customHeight="1" x14ac:dyDescent="0.15"/>
    <row r="515" ht="21.75" customHeight="1" x14ac:dyDescent="0.15"/>
    <row r="516" ht="21.75" customHeight="1" x14ac:dyDescent="0.15"/>
    <row r="517" ht="21.75" customHeight="1" x14ac:dyDescent="0.15"/>
    <row r="518" ht="21.75" customHeight="1" x14ac:dyDescent="0.15"/>
    <row r="519" ht="21.75" customHeight="1" x14ac:dyDescent="0.15"/>
    <row r="520" ht="21.75" customHeight="1" x14ac:dyDescent="0.15"/>
    <row r="521" ht="21.75" customHeight="1" x14ac:dyDescent="0.15"/>
    <row r="522" ht="21.75" customHeight="1" x14ac:dyDescent="0.15"/>
    <row r="523" ht="21.75" customHeight="1" x14ac:dyDescent="0.15"/>
    <row r="524" ht="21.75" customHeight="1" x14ac:dyDescent="0.15"/>
    <row r="525" ht="21.75" customHeight="1" x14ac:dyDescent="0.15"/>
    <row r="526" ht="21.75" customHeight="1" x14ac:dyDescent="0.15"/>
    <row r="527" ht="21.75" customHeight="1" x14ac:dyDescent="0.15"/>
    <row r="528" ht="21.75" customHeight="1" x14ac:dyDescent="0.15"/>
    <row r="529" ht="21.75" customHeight="1" x14ac:dyDescent="0.15"/>
    <row r="530" ht="21.75" customHeight="1" x14ac:dyDescent="0.15"/>
    <row r="531" ht="21.75" customHeight="1" x14ac:dyDescent="0.15"/>
    <row r="532" ht="21.75" customHeight="1" x14ac:dyDescent="0.15"/>
    <row r="533" ht="21.75" customHeight="1" x14ac:dyDescent="0.15"/>
    <row r="534" ht="21.75" customHeight="1" x14ac:dyDescent="0.15"/>
    <row r="535" ht="21.75" customHeight="1" x14ac:dyDescent="0.15"/>
    <row r="536" ht="21.75" customHeight="1" x14ac:dyDescent="0.15"/>
    <row r="537" ht="21.75" customHeight="1" x14ac:dyDescent="0.15"/>
    <row r="538" ht="21.75" customHeight="1" x14ac:dyDescent="0.15"/>
    <row r="539" ht="21.75" customHeight="1" x14ac:dyDescent="0.15"/>
    <row r="540" ht="21.75" customHeight="1" x14ac:dyDescent="0.15"/>
    <row r="541" ht="21.75" customHeight="1" x14ac:dyDescent="0.15"/>
    <row r="542" ht="21.75" customHeight="1" x14ac:dyDescent="0.15"/>
    <row r="543" ht="21.75" customHeight="1" x14ac:dyDescent="0.15"/>
    <row r="544" ht="21.75" customHeight="1" x14ac:dyDescent="0.15"/>
    <row r="545" ht="21.75" customHeight="1" x14ac:dyDescent="0.15"/>
    <row r="546" ht="21.75" customHeight="1" x14ac:dyDescent="0.15"/>
    <row r="547" ht="21.75" customHeight="1" x14ac:dyDescent="0.15"/>
    <row r="548" ht="21.75" customHeight="1" x14ac:dyDescent="0.15"/>
    <row r="549" ht="21.75" customHeight="1" x14ac:dyDescent="0.15"/>
    <row r="550" ht="21.75" customHeight="1" x14ac:dyDescent="0.15"/>
    <row r="551" ht="21.75" customHeight="1" x14ac:dyDescent="0.15"/>
    <row r="552" ht="21.75" customHeight="1" x14ac:dyDescent="0.15"/>
    <row r="553" ht="21.75" customHeight="1" x14ac:dyDescent="0.15"/>
    <row r="554" ht="21.75" customHeight="1" x14ac:dyDescent="0.15"/>
    <row r="555" ht="21.75" customHeight="1" x14ac:dyDescent="0.15"/>
    <row r="556" ht="21.75" customHeight="1" x14ac:dyDescent="0.15"/>
    <row r="557" ht="21.75" customHeight="1" x14ac:dyDescent="0.15"/>
    <row r="558" ht="21.75" customHeight="1" x14ac:dyDescent="0.15"/>
    <row r="559" ht="21.75" customHeight="1" x14ac:dyDescent="0.15"/>
    <row r="560" ht="21.75" customHeight="1" x14ac:dyDescent="0.15"/>
    <row r="561" ht="21.75" customHeight="1" x14ac:dyDescent="0.15"/>
    <row r="562" ht="21.75" customHeight="1" x14ac:dyDescent="0.15"/>
    <row r="563" ht="21.75" customHeight="1" x14ac:dyDescent="0.15"/>
    <row r="564" ht="21.75" customHeight="1" x14ac:dyDescent="0.15"/>
    <row r="565" ht="21.75" customHeight="1" x14ac:dyDescent="0.15"/>
    <row r="566" ht="21.75" customHeight="1" x14ac:dyDescent="0.15"/>
    <row r="567" ht="21.75" customHeight="1" x14ac:dyDescent="0.15"/>
    <row r="568" ht="21.75" customHeight="1" x14ac:dyDescent="0.15"/>
    <row r="569" ht="21.75" customHeight="1" x14ac:dyDescent="0.15"/>
    <row r="570" ht="21.75" customHeight="1" x14ac:dyDescent="0.15"/>
    <row r="571" ht="21.75" customHeight="1" x14ac:dyDescent="0.15"/>
    <row r="572" ht="21.75" customHeight="1" x14ac:dyDescent="0.15"/>
  </sheetData>
  <sheetProtection algorithmName="SHA-512" hashValue="lis9qdaJChiD4KEygzHtewfqOzwMjWY3DJI5pqdxY793pM6Kj06FNMfiaaOye2NPmk4xTgbfdzCj0H/F2YK+Sg==" saltValue="IDmRGWE3UGgjiShNPENDMQ==" spinCount="100000" sheet="1" selectLockedCells="1"/>
  <mergeCells count="13">
    <mergeCell ref="A4:F4"/>
    <mergeCell ref="A2:C2"/>
    <mergeCell ref="C6:F6"/>
    <mergeCell ref="A16:F16"/>
    <mergeCell ref="A43:F43"/>
    <mergeCell ref="A56:E56"/>
    <mergeCell ref="A69:E69"/>
    <mergeCell ref="A81:E81"/>
    <mergeCell ref="A17:F17"/>
    <mergeCell ref="C19:F19"/>
    <mergeCell ref="A30:F30"/>
    <mergeCell ref="A31:F31"/>
    <mergeCell ref="C33:F33"/>
  </mergeCells>
  <phoneticPr fontId="4"/>
  <conditionalFormatting sqref="C37:C42">
    <cfRule type="cellIs" dxfId="72" priority="10" operator="between">
      <formula>30773</formula>
      <formula>1</formula>
    </cfRule>
  </conditionalFormatting>
  <conditionalFormatting sqref="D22 D36">
    <cfRule type="containsText" dxfId="68" priority="2" operator="containsText" text="122">
      <formula>NOT(ISERROR(SEARCH("122",D22)))</formula>
    </cfRule>
  </conditionalFormatting>
  <conditionalFormatting sqref="D37:D42">
    <cfRule type="cellIs" dxfId="67" priority="8" operator="between">
      <formula>41</formula>
      <formula>120</formula>
    </cfRule>
  </conditionalFormatting>
  <conditionalFormatting sqref="D48">
    <cfRule type="containsText" dxfId="66" priority="1" operator="containsText" text="122">
      <formula>NOT(ISERROR(SEARCH("122",D48)))</formula>
    </cfRule>
  </conditionalFormatting>
  <conditionalFormatting sqref="D49:D55">
    <cfRule type="cellIs" dxfId="65" priority="22" operator="between">
      <formula>39</formula>
      <formula>1</formula>
    </cfRule>
  </conditionalFormatting>
  <conditionalFormatting sqref="D62:D68">
    <cfRule type="cellIs" dxfId="64" priority="4" operator="between">
      <formula>39</formula>
      <formula>1</formula>
    </cfRule>
  </conditionalFormatting>
  <conditionalFormatting sqref="D75:D80">
    <cfRule type="cellIs" dxfId="63" priority="13" operator="lessThan">
      <formula>55</formula>
    </cfRule>
    <cfRule type="cellIs" dxfId="62" priority="14" operator="lessThan">
      <formula>55</formula>
    </cfRule>
  </conditionalFormatting>
  <dataValidations count="5">
    <dataValidation type="whole" operator="lessThanOrEqual" allowBlank="1" showInputMessage="1" showErrorMessage="1" errorTitle="申込みできません" sqref="C49:C55 C62:C68" xr:uid="{4B9EEB3F-8BB7-41BB-8E21-E2AD58144AB5}">
      <formula1>F49</formula1>
    </dataValidation>
    <dataValidation type="date" operator="lessThanOrEqual" allowBlank="1" showInputMessage="1" showErrorMessage="1" errorTitle="申込みできません" sqref="C37:C42 C48" xr:uid="{98AA0203-DE62-4898-A0D9-A6347CCDC853}">
      <formula1>$F$12</formula1>
    </dataValidation>
    <dataValidation type="date" operator="lessThanOrEqual" allowBlank="1" showInputMessage="1" showErrorMessage="1" errorTitle="申込みできません" sqref="C74:C80" xr:uid="{35D37C48-9676-44FA-A151-991974880FE6}">
      <formula1>F75</formula1>
    </dataValidation>
    <dataValidation type="list" allowBlank="1" showInputMessage="1" showErrorMessage="1" sqref="B5" xr:uid="{E4864274-0E33-A840-AFB0-C9469A07F4AA}">
      <formula1>#REF!</formula1>
    </dataValidation>
    <dataValidation type="list" allowBlank="1" showInputMessage="1" showErrorMessage="1" sqref="F23:F29 F37:F42 F10:F15" xr:uid="{E689E0DD-8C2F-4CCD-87E6-BBA842DC7009}">
      <formula1>"〇"</formula1>
    </dataValidation>
  </dataValidations>
  <pageMargins left="0.43307086614173229" right="0.23622047244094491" top="0.74803149606299213" bottom="0.74803149606299213" header="0.31496062992125984" footer="0.31496062992125984"/>
  <pageSetup paperSize="9" scale="89" fitToWidth="0" fitToHeight="0" orientation="portrait" r:id="rId1"/>
  <rowBreaks count="1" manualBreakCount="1">
    <brk id="43" max="5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4" operator="greaterThan" id="{BF3E5F70-4099-4146-A562-2427E8E6C0B5}">
            <xm:f>Facesheet!$E$11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C49:C55</xm:sqref>
        </x14:conditionalFormatting>
        <x14:conditionalFormatting xmlns:xm="http://schemas.microsoft.com/office/excel/2006/main">
          <x14:cfRule type="cellIs" priority="3" operator="greaterThan" id="{35A753E7-C43E-4230-A35C-11E4E1563A79}">
            <xm:f>Facesheet!$E$11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C62:C68</xm:sqref>
        </x14:conditionalFormatting>
        <x14:conditionalFormatting xmlns:xm="http://schemas.microsoft.com/office/excel/2006/main">
          <x14:cfRule type="cellIs" priority="15" operator="greaterThan" id="{EA39BF80-6A97-4FFE-A4CD-61FC9E772476}">
            <xm:f>Facesheet!$E$14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C75:C80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10BE9-E700-4D48-8597-6913BB7E70A3}">
  <dimension ref="C3:E47"/>
  <sheetViews>
    <sheetView workbookViewId="0">
      <selection activeCell="E5" sqref="E5"/>
    </sheetView>
  </sheetViews>
  <sheetFormatPr defaultRowHeight="13.5" x14ac:dyDescent="0.15"/>
  <cols>
    <col min="5" max="5" width="55" customWidth="1"/>
  </cols>
  <sheetData>
    <row r="3" spans="3:5" x14ac:dyDescent="0.15">
      <c r="C3" t="str">
        <f>IF('5.バド'!B9="", "", '5.バド'!B9)</f>
        <v/>
      </c>
    </row>
    <row r="4" spans="3:5" x14ac:dyDescent="0.15">
      <c r="C4" t="str">
        <f>IF('5.バド'!B10="", "", '5.バド'!B10)</f>
        <v/>
      </c>
    </row>
    <row r="5" spans="3:5" x14ac:dyDescent="0.15">
      <c r="C5" t="str">
        <f>IF('5.バド'!B11="", "", '5.バド'!B11)</f>
        <v/>
      </c>
      <c r="E5" t="s">
        <v>288</v>
      </c>
    </row>
    <row r="6" spans="3:5" x14ac:dyDescent="0.15">
      <c r="C6" t="str">
        <f>IF('5.バド'!B12="", "", '5.バド'!B12)</f>
        <v/>
      </c>
    </row>
    <row r="7" spans="3:5" x14ac:dyDescent="0.15">
      <c r="C7" t="str">
        <f>IF('5.バド'!B13="", "", '5.バド'!B13)</f>
        <v/>
      </c>
    </row>
    <row r="8" spans="3:5" x14ac:dyDescent="0.15">
      <c r="C8" t="str">
        <f>IF('5.バド'!B14="", "", '5.バド'!B14)</f>
        <v/>
      </c>
    </row>
    <row r="9" spans="3:5" x14ac:dyDescent="0.15">
      <c r="C9" t="str">
        <f>IF('5.バド'!B15="", "", '5.バド'!B15)</f>
        <v/>
      </c>
    </row>
    <row r="10" spans="3:5" x14ac:dyDescent="0.15">
      <c r="C10" t="str">
        <f>IF('5.バド'!B22="", "", '5.バド'!B22)</f>
        <v/>
      </c>
    </row>
    <row r="11" spans="3:5" x14ac:dyDescent="0.15">
      <c r="C11" t="str">
        <f>IF('5.バド'!B23="", "", '5.バド'!B23)</f>
        <v/>
      </c>
    </row>
    <row r="12" spans="3:5" x14ac:dyDescent="0.15">
      <c r="C12" t="str">
        <f>IF('5.バド'!B24="", "", '5.バド'!B24)</f>
        <v/>
      </c>
    </row>
    <row r="13" spans="3:5" x14ac:dyDescent="0.15">
      <c r="C13" t="str">
        <f>IF('5.バド'!B25="", "", '5.バド'!B25)</f>
        <v/>
      </c>
    </row>
    <row r="14" spans="3:5" x14ac:dyDescent="0.15">
      <c r="C14" t="str">
        <f>IF('5.バド'!B26="", "", '5.バド'!B26)</f>
        <v/>
      </c>
    </row>
    <row r="15" spans="3:5" x14ac:dyDescent="0.15">
      <c r="C15" t="str">
        <f>IF('5.バド'!B27="", "", '5.バド'!B27)</f>
        <v/>
      </c>
    </row>
    <row r="16" spans="3:5" x14ac:dyDescent="0.15">
      <c r="C16" t="str">
        <f>IF('5.バド'!B28="", "", '5.バド'!B28)</f>
        <v/>
      </c>
    </row>
    <row r="17" spans="3:3" x14ac:dyDescent="0.15">
      <c r="C17" t="str">
        <f>IF('5.バド'!B29="", "", '5.バド'!B29)</f>
        <v/>
      </c>
    </row>
    <row r="18" spans="3:3" x14ac:dyDescent="0.15">
      <c r="C18" t="str">
        <f>IF('5.バド'!B36="", "", '5.バド'!B36)</f>
        <v/>
      </c>
    </row>
    <row r="19" spans="3:3" x14ac:dyDescent="0.15">
      <c r="C19" t="str">
        <f>IF('5.バド'!B37="", "", '5.バド'!B37)</f>
        <v/>
      </c>
    </row>
    <row r="20" spans="3:3" x14ac:dyDescent="0.15">
      <c r="C20" t="str">
        <f>IF('5.バド'!B38="", "", '5.バド'!B38)</f>
        <v/>
      </c>
    </row>
    <row r="21" spans="3:3" x14ac:dyDescent="0.15">
      <c r="C21" t="str">
        <f>IF('5.バド'!B39="", "", '5.バド'!B39)</f>
        <v/>
      </c>
    </row>
    <row r="22" spans="3:3" x14ac:dyDescent="0.15">
      <c r="C22" t="str">
        <f>IF('5.バド'!B40="", "", '5.バド'!B40)</f>
        <v/>
      </c>
    </row>
    <row r="23" spans="3:3" x14ac:dyDescent="0.15">
      <c r="C23" t="str">
        <f>IF('5.バド'!B41="", "", '5.バド'!B41)</f>
        <v/>
      </c>
    </row>
    <row r="24" spans="3:3" x14ac:dyDescent="0.15">
      <c r="C24" t="str">
        <f>IF('5.バド'!B42="", "", '5.バド'!B42)</f>
        <v/>
      </c>
    </row>
    <row r="25" spans="3:3" x14ac:dyDescent="0.15">
      <c r="C25" t="str">
        <f>IF('5.バド'!B48="", "", '5.バド'!B48)</f>
        <v/>
      </c>
    </row>
    <row r="26" spans="3:3" x14ac:dyDescent="0.15">
      <c r="C26" t="str">
        <f>IF('5.バド'!B49="", "", '5.バド'!B49)</f>
        <v/>
      </c>
    </row>
    <row r="27" spans="3:3" x14ac:dyDescent="0.15">
      <c r="C27" t="str">
        <f>IF('5.バド'!B50="", "", '5.バド'!B50)</f>
        <v/>
      </c>
    </row>
    <row r="28" spans="3:3" x14ac:dyDescent="0.15">
      <c r="C28" t="str">
        <f>IF('5.バド'!B51="", "", '5.バド'!B51)</f>
        <v/>
      </c>
    </row>
    <row r="29" spans="3:3" x14ac:dyDescent="0.15">
      <c r="C29" t="str">
        <f>IF('5.バド'!B52="", "", '5.バド'!B52)</f>
        <v/>
      </c>
    </row>
    <row r="30" spans="3:3" x14ac:dyDescent="0.15">
      <c r="C30" t="str">
        <f>IF('5.バド'!B53="", "", '5.バド'!B53)</f>
        <v/>
      </c>
    </row>
    <row r="31" spans="3:3" x14ac:dyDescent="0.15">
      <c r="C31" t="str">
        <f>IF('5.バド'!B54="", "", '5.バド'!B54)</f>
        <v/>
      </c>
    </row>
    <row r="32" spans="3:3" x14ac:dyDescent="0.15">
      <c r="C32" t="str">
        <f>IF('5.バド'!B55="", "", '5.バド'!B55)</f>
        <v/>
      </c>
    </row>
    <row r="33" spans="3:3" x14ac:dyDescent="0.15">
      <c r="C33" t="str">
        <f>IF('5.バド'!B61="", "", '5.バド'!B61)</f>
        <v/>
      </c>
    </row>
    <row r="34" spans="3:3" x14ac:dyDescent="0.15">
      <c r="C34" t="str">
        <f>IF('5.バド'!B62="", "", '5.バド'!B62)</f>
        <v/>
      </c>
    </row>
    <row r="35" spans="3:3" x14ac:dyDescent="0.15">
      <c r="C35" t="str">
        <f>IF('5.バド'!B63="", "", '5.バド'!B63)</f>
        <v/>
      </c>
    </row>
    <row r="36" spans="3:3" x14ac:dyDescent="0.15">
      <c r="C36" t="str">
        <f>IF('5.バド'!B64="", "", '5.バド'!B64)</f>
        <v/>
      </c>
    </row>
    <row r="37" spans="3:3" x14ac:dyDescent="0.15">
      <c r="C37" t="str">
        <f>IF('5.バド'!B65="", "", '5.バド'!B65)</f>
        <v/>
      </c>
    </row>
    <row r="38" spans="3:3" x14ac:dyDescent="0.15">
      <c r="C38" t="str">
        <f>IF('5.バド'!B66="", "", '5.バド'!B66)</f>
        <v/>
      </c>
    </row>
    <row r="39" spans="3:3" x14ac:dyDescent="0.15">
      <c r="C39" t="str">
        <f>IF('5.バド'!B67="", "", '5.バド'!B67)</f>
        <v/>
      </c>
    </row>
    <row r="40" spans="3:3" x14ac:dyDescent="0.15">
      <c r="C40" t="str">
        <f>IF('5.バド'!B68="", "", '5.バド'!B68)</f>
        <v/>
      </c>
    </row>
    <row r="41" spans="3:3" x14ac:dyDescent="0.15">
      <c r="C41" t="str">
        <f>IF('5.バド'!B74="", "", '5.バド'!B74)</f>
        <v/>
      </c>
    </row>
    <row r="42" spans="3:3" x14ac:dyDescent="0.15">
      <c r="C42" t="str">
        <f>IF('5.バド'!B75="", "", '5.バド'!B75)</f>
        <v/>
      </c>
    </row>
    <row r="43" spans="3:3" x14ac:dyDescent="0.15">
      <c r="C43" t="str">
        <f>IF('5.バド'!B76="", "", '5.バド'!B76)</f>
        <v/>
      </c>
    </row>
    <row r="44" spans="3:3" x14ac:dyDescent="0.15">
      <c r="C44" t="str">
        <f>IF('5.バド'!B77="", "", '5.バド'!B77)</f>
        <v/>
      </c>
    </row>
    <row r="45" spans="3:3" x14ac:dyDescent="0.15">
      <c r="C45" t="str">
        <f>IF('5.バド'!B78="", "", '5.バド'!B78)</f>
        <v/>
      </c>
    </row>
    <row r="46" spans="3:3" x14ac:dyDescent="0.15">
      <c r="C46" t="str">
        <f>IF('5.バド'!B79="", "", '5.バド'!B79)</f>
        <v/>
      </c>
    </row>
    <row r="47" spans="3:3" x14ac:dyDescent="0.15">
      <c r="C47" t="str">
        <f>IF('5.バド'!B80="", "", '5.バド'!B80)</f>
        <v/>
      </c>
    </row>
  </sheetData>
  <phoneticPr fontId="4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5">
    <pageSetUpPr fitToPage="1"/>
  </sheetPr>
  <dimension ref="A1:P564"/>
  <sheetViews>
    <sheetView view="pageBreakPreview" zoomScale="40" zoomScaleNormal="100" zoomScaleSheetLayoutView="40" workbookViewId="0">
      <pane ySplit="5" topLeftCell="A9" activePane="bottomLeft" state="frozen"/>
      <selection activeCell="E78" sqref="E78"/>
      <selection pane="bottomLeft" activeCell="D68" sqref="D68"/>
    </sheetView>
  </sheetViews>
  <sheetFormatPr defaultColWidth="9" defaultRowHeight="14.25" x14ac:dyDescent="0.15"/>
  <cols>
    <col min="1" max="1" width="7.75" style="6" customWidth="1"/>
    <col min="2" max="2" width="9.375" style="6" customWidth="1"/>
    <col min="3" max="3" width="17.625" style="6" customWidth="1"/>
    <col min="4" max="4" width="13.125" style="29" customWidth="1"/>
    <col min="5" max="5" width="7.625" style="6" customWidth="1"/>
    <col min="6" max="6" width="29.25" style="6" customWidth="1"/>
    <col min="7" max="7" width="6.25" style="6" customWidth="1"/>
    <col min="8" max="8" width="12.625" style="6" customWidth="1"/>
    <col min="9" max="9" width="7" style="6" customWidth="1"/>
    <col min="10" max="10" width="3.625" style="6" customWidth="1"/>
    <col min="11" max="11" width="3.625" style="6" hidden="1" customWidth="1"/>
    <col min="12" max="15" width="3.625" style="6" customWidth="1"/>
    <col min="16" max="16" width="3.625" style="6" hidden="1" customWidth="1"/>
    <col min="17" max="108" width="3.625" style="6" customWidth="1"/>
    <col min="109" max="16384" width="9" style="6"/>
  </cols>
  <sheetData>
    <row r="1" spans="1:16" x14ac:dyDescent="0.15">
      <c r="H1" s="124" t="s">
        <v>149</v>
      </c>
    </row>
    <row r="2" spans="1:16" s="7" customFormat="1" ht="18.75" x14ac:dyDescent="0.15">
      <c r="A2" s="474" t="str">
        <f>"第"&amp;Facesheet!$B$2&amp;"回福岡県民スポーツ大会"</f>
        <v>第69回福岡県民スポーツ大会</v>
      </c>
      <c r="B2" s="474"/>
      <c r="C2" s="474"/>
      <c r="D2" s="474"/>
      <c r="F2" s="497"/>
      <c r="G2" s="497"/>
      <c r="H2" s="497"/>
    </row>
    <row r="4" spans="1:16" ht="25.5" x14ac:dyDescent="0.15">
      <c r="A4" s="477" t="s">
        <v>163</v>
      </c>
      <c r="B4" s="477"/>
      <c r="C4" s="477"/>
      <c r="D4" s="477"/>
      <c r="E4" s="477"/>
      <c r="F4" s="477"/>
      <c r="G4" s="477"/>
      <c r="H4" s="477"/>
    </row>
    <row r="5" spans="1:16" ht="21.75" customHeight="1" x14ac:dyDescent="0.15">
      <c r="A5" s="500" t="s">
        <v>101</v>
      </c>
      <c r="B5" s="501"/>
      <c r="C5" s="170">
        <f>①役員名簿!$B$7</f>
        <v>0</v>
      </c>
      <c r="D5" s="183" t="s">
        <v>102</v>
      </c>
    </row>
    <row r="6" spans="1:16" ht="24" customHeight="1" x14ac:dyDescent="0.15">
      <c r="A6" s="472" t="s">
        <v>144</v>
      </c>
      <c r="B6" s="472"/>
      <c r="C6" s="66" t="s">
        <v>107</v>
      </c>
      <c r="D6" s="473" t="s">
        <v>108</v>
      </c>
      <c r="E6" s="473"/>
      <c r="F6" s="473"/>
    </row>
    <row r="7" spans="1:16" ht="7.5" customHeight="1" x14ac:dyDescent="0.15"/>
    <row r="8" spans="1:16" ht="22.5" customHeight="1" x14ac:dyDescent="0.15">
      <c r="A8" s="502"/>
      <c r="B8" s="503"/>
      <c r="C8" s="77" t="s">
        <v>37</v>
      </c>
      <c r="D8" s="134" t="s">
        <v>110</v>
      </c>
      <c r="E8" s="77" t="s">
        <v>26</v>
      </c>
      <c r="F8" s="77" t="s">
        <v>111</v>
      </c>
      <c r="G8" s="184" t="s">
        <v>164</v>
      </c>
      <c r="H8" s="185" t="s">
        <v>165</v>
      </c>
    </row>
    <row r="9" spans="1:16" ht="22.5" customHeight="1" x14ac:dyDescent="0.15">
      <c r="A9" s="498" t="s">
        <v>166</v>
      </c>
      <c r="B9" s="499"/>
      <c r="C9" s="80"/>
      <c r="D9" s="23"/>
      <c r="E9" s="137" t="str">
        <f>IF(D9="","",DATEDIF(D9,Facesheet!$B$3,"Y"))</f>
        <v/>
      </c>
      <c r="F9" s="10"/>
      <c r="G9" s="226"/>
      <c r="H9" s="13"/>
      <c r="I9" s="30"/>
      <c r="K9" s="6" t="s">
        <v>167</v>
      </c>
      <c r="P9" s="6" t="s">
        <v>151</v>
      </c>
    </row>
    <row r="10" spans="1:16" ht="22.5" customHeight="1" x14ac:dyDescent="0.15">
      <c r="A10" s="186" t="s">
        <v>168</v>
      </c>
      <c r="B10" s="51"/>
      <c r="C10" s="80"/>
      <c r="D10" s="23"/>
      <c r="E10" s="137" t="str">
        <f>IF(D10="","",DATEDIF(D10,Facesheet!$B$3,"Y"))</f>
        <v/>
      </c>
      <c r="F10" s="10"/>
      <c r="G10" s="57"/>
      <c r="H10" s="13"/>
      <c r="K10" s="6" t="s">
        <v>169</v>
      </c>
    </row>
    <row r="11" spans="1:16" ht="22.5" customHeight="1" x14ac:dyDescent="0.15">
      <c r="A11" s="139" t="s">
        <v>170</v>
      </c>
      <c r="B11" s="51"/>
      <c r="C11" s="80"/>
      <c r="D11" s="23"/>
      <c r="E11" s="137" t="str">
        <f>IF(D11="","",DATEDIF(D11,Facesheet!$B$3,"Y"))</f>
        <v/>
      </c>
      <c r="F11" s="10"/>
      <c r="G11" s="57"/>
      <c r="H11" s="13"/>
      <c r="K11" s="6" t="s">
        <v>171</v>
      </c>
    </row>
    <row r="12" spans="1:16" ht="22.5" customHeight="1" x14ac:dyDescent="0.15">
      <c r="A12" s="186" t="s">
        <v>172</v>
      </c>
      <c r="B12" s="51"/>
      <c r="C12" s="80"/>
      <c r="D12" s="23"/>
      <c r="E12" s="137" t="str">
        <f>IF(D12="","",DATEDIF(D12,Facesheet!$B$3,"Y"))</f>
        <v/>
      </c>
      <c r="F12" s="10"/>
      <c r="G12" s="57"/>
      <c r="H12" s="13"/>
      <c r="K12" s="6" t="s">
        <v>173</v>
      </c>
    </row>
    <row r="13" spans="1:16" ht="22.5" customHeight="1" x14ac:dyDescent="0.15">
      <c r="A13" s="139" t="s">
        <v>174</v>
      </c>
      <c r="B13" s="51"/>
      <c r="C13" s="80"/>
      <c r="D13" s="23"/>
      <c r="E13" s="137" t="str">
        <f>IF(D13="","",DATEDIF(D13,Facesheet!$B$3,"Y"))</f>
        <v/>
      </c>
      <c r="F13" s="10"/>
      <c r="G13" s="57"/>
      <c r="H13" s="13"/>
      <c r="K13" s="6" t="s">
        <v>175</v>
      </c>
    </row>
    <row r="14" spans="1:16" ht="22.5" customHeight="1" x14ac:dyDescent="0.15">
      <c r="A14" s="187" t="s">
        <v>176</v>
      </c>
      <c r="B14" s="9"/>
      <c r="C14" s="80"/>
      <c r="D14" s="23"/>
      <c r="E14" s="137" t="str">
        <f>IF(D14="","",DATEDIF(D14,Facesheet!$B$3,"Y"))</f>
        <v/>
      </c>
      <c r="F14" s="10"/>
      <c r="G14" s="57"/>
      <c r="H14" s="13"/>
    </row>
    <row r="15" spans="1:16" ht="22.5" customHeight="1" x14ac:dyDescent="0.15">
      <c r="A15" s="135" t="s">
        <v>267</v>
      </c>
      <c r="B15" s="9"/>
      <c r="C15" s="80"/>
      <c r="D15" s="23"/>
      <c r="E15" s="137" t="str">
        <f>IF(D15="","",DATEDIF(D15,Facesheet!$B$3,"Y"))</f>
        <v/>
      </c>
      <c r="F15" s="10"/>
      <c r="G15" s="57"/>
      <c r="H15" s="13"/>
    </row>
    <row r="16" spans="1:16" ht="22.5" customHeight="1" x14ac:dyDescent="0.15">
      <c r="A16" s="135" t="s">
        <v>267</v>
      </c>
      <c r="B16" s="9"/>
      <c r="C16" s="80"/>
      <c r="D16" s="23"/>
      <c r="E16" s="137" t="str">
        <f>IF(D16="","",DATEDIF(D16,Facesheet!$B$3,"Y"))</f>
        <v/>
      </c>
      <c r="F16" s="10"/>
      <c r="G16" s="57"/>
      <c r="H16" s="13"/>
    </row>
    <row r="17" spans="1:9" ht="21.75" customHeight="1" x14ac:dyDescent="0.15">
      <c r="A17" s="504" t="s">
        <v>307</v>
      </c>
      <c r="B17" s="506"/>
      <c r="C17" s="506"/>
      <c r="D17" s="506"/>
      <c r="E17" s="506"/>
      <c r="F17" s="506"/>
      <c r="G17" s="506"/>
      <c r="H17" s="506"/>
    </row>
    <row r="18" spans="1:9" ht="21.75" customHeight="1" x14ac:dyDescent="0.15">
      <c r="A18" s="504" t="s">
        <v>306</v>
      </c>
      <c r="B18" s="504"/>
      <c r="C18" s="504"/>
      <c r="D18" s="504"/>
      <c r="E18" s="504"/>
      <c r="F18" s="504"/>
      <c r="G18" s="504"/>
      <c r="H18" s="504"/>
    </row>
    <row r="19" spans="1:9" ht="21.75" customHeight="1" x14ac:dyDescent="0.15">
      <c r="A19" s="505" t="s">
        <v>265</v>
      </c>
      <c r="B19" s="505"/>
      <c r="C19" s="505"/>
      <c r="D19" s="505"/>
      <c r="E19" s="505"/>
      <c r="F19" s="505"/>
      <c r="G19" s="505"/>
      <c r="H19" s="505"/>
    </row>
    <row r="20" spans="1:9" ht="24.75" customHeight="1" x14ac:dyDescent="0.15"/>
    <row r="21" spans="1:9" ht="24.75" customHeight="1" x14ac:dyDescent="0.15">
      <c r="A21" s="472" t="s">
        <v>146</v>
      </c>
      <c r="B21" s="472"/>
      <c r="C21" s="66" t="s">
        <v>107</v>
      </c>
      <c r="D21" s="473" t="s">
        <v>108</v>
      </c>
      <c r="E21" s="473"/>
      <c r="F21" s="473"/>
      <c r="G21" s="507" t="s">
        <v>177</v>
      </c>
      <c r="H21" s="507"/>
      <c r="I21" s="188" t="s">
        <v>178</v>
      </c>
    </row>
    <row r="22" spans="1:9" ht="8.25" customHeight="1" x14ac:dyDescent="0.15">
      <c r="A22" s="129"/>
      <c r="B22" s="129"/>
      <c r="C22" s="189"/>
      <c r="D22" s="131"/>
      <c r="E22" s="131"/>
      <c r="F22" s="131"/>
    </row>
    <row r="23" spans="1:9" ht="21.75" customHeight="1" x14ac:dyDescent="0.15">
      <c r="A23" s="508"/>
      <c r="B23" s="508"/>
      <c r="C23" s="149" t="s">
        <v>37</v>
      </c>
      <c r="D23" s="155" t="s">
        <v>110</v>
      </c>
      <c r="E23" s="149" t="s">
        <v>26</v>
      </c>
      <c r="F23" s="146" t="s">
        <v>111</v>
      </c>
      <c r="G23" s="190" t="s">
        <v>164</v>
      </c>
      <c r="H23" s="191" t="s">
        <v>165</v>
      </c>
      <c r="I23" s="191" t="s">
        <v>118</v>
      </c>
    </row>
    <row r="24" spans="1:9" ht="21.75" customHeight="1" x14ac:dyDescent="0.15">
      <c r="A24" s="312" t="s">
        <v>49</v>
      </c>
      <c r="B24" s="312"/>
      <c r="C24" s="12"/>
      <c r="D24" s="22"/>
      <c r="E24" s="137" t="str">
        <f>IF(D24="","",DATEDIF(D24,Facesheet!$B$3,"Y"))</f>
        <v/>
      </c>
      <c r="F24" s="17"/>
      <c r="G24" s="226"/>
      <c r="H24" s="15"/>
      <c r="I24" s="226"/>
    </row>
    <row r="25" spans="1:9" ht="21.75" customHeight="1" x14ac:dyDescent="0.15">
      <c r="A25" s="192" t="s">
        <v>179</v>
      </c>
      <c r="B25" s="135" t="s">
        <v>180</v>
      </c>
      <c r="C25" s="12"/>
      <c r="D25" s="22"/>
      <c r="E25" s="31" t="str">
        <f>IF(D25="","",DATEDIF(D25,Facesheet!$B$3,"Y"))</f>
        <v/>
      </c>
      <c r="F25" s="17"/>
      <c r="G25" s="57"/>
      <c r="H25" s="15"/>
      <c r="I25" s="57"/>
    </row>
    <row r="26" spans="1:9" ht="21.75" customHeight="1" x14ac:dyDescent="0.15">
      <c r="A26" s="192" t="s">
        <v>170</v>
      </c>
      <c r="B26" s="488" t="s">
        <v>181</v>
      </c>
      <c r="C26" s="12"/>
      <c r="D26" s="22"/>
      <c r="E26" s="31" t="str">
        <f>IF(D26="","",DATEDIF(D26,Facesheet!$B$3,"Y"))</f>
        <v/>
      </c>
      <c r="F26" s="17"/>
      <c r="G26" s="57"/>
      <c r="H26" s="15"/>
      <c r="I26" s="57"/>
    </row>
    <row r="27" spans="1:9" ht="21.75" customHeight="1" x14ac:dyDescent="0.15">
      <c r="A27" s="192" t="s">
        <v>182</v>
      </c>
      <c r="B27" s="488"/>
      <c r="C27" s="12"/>
      <c r="D27" s="22"/>
      <c r="E27" s="31" t="str">
        <f>IF(D27="","",DATEDIF(D27,Facesheet!$B$3,"Y"))</f>
        <v/>
      </c>
      <c r="F27" s="17"/>
      <c r="G27" s="57"/>
      <c r="H27" s="15"/>
      <c r="I27" s="57"/>
    </row>
    <row r="28" spans="1:9" ht="21.75" customHeight="1" x14ac:dyDescent="0.15">
      <c r="A28" s="192" t="s">
        <v>183</v>
      </c>
      <c r="B28" s="488" t="s">
        <v>184</v>
      </c>
      <c r="C28" s="12"/>
      <c r="D28" s="22"/>
      <c r="E28" s="31" t="str">
        <f>IF(D28="","",DATEDIF(D28,Facesheet!$B$3,"Y"))</f>
        <v/>
      </c>
      <c r="F28" s="17"/>
      <c r="G28" s="57"/>
      <c r="H28" s="15"/>
      <c r="I28" s="57"/>
    </row>
    <row r="29" spans="1:9" ht="21.75" customHeight="1" x14ac:dyDescent="0.15">
      <c r="A29" s="192" t="s">
        <v>185</v>
      </c>
      <c r="B29" s="488"/>
      <c r="C29" s="12"/>
      <c r="D29" s="22"/>
      <c r="E29" s="31" t="str">
        <f>IF(D29="","",DATEDIF(D29,Facesheet!$B$3,"Y"))</f>
        <v/>
      </c>
      <c r="F29" s="17"/>
      <c r="G29" s="57"/>
      <c r="H29" s="15"/>
      <c r="I29" s="57"/>
    </row>
    <row r="30" spans="1:9" ht="21.75" customHeight="1" x14ac:dyDescent="0.15">
      <c r="A30" s="192" t="s">
        <v>267</v>
      </c>
      <c r="B30" s="9"/>
      <c r="C30" s="12"/>
      <c r="D30" s="22"/>
      <c r="E30" s="31" t="str">
        <f>IF(D30="","",DATEDIF(D30,Facesheet!$B$3,"Y"))</f>
        <v/>
      </c>
      <c r="F30" s="39"/>
      <c r="G30" s="57"/>
      <c r="H30" s="13"/>
      <c r="I30" s="57"/>
    </row>
    <row r="31" spans="1:9" ht="21.75" customHeight="1" x14ac:dyDescent="0.15">
      <c r="A31" s="192" t="s">
        <v>267</v>
      </c>
      <c r="B31" s="9"/>
      <c r="C31" s="12"/>
      <c r="D31" s="22"/>
      <c r="E31" s="31" t="str">
        <f>IF(D31="","",DATEDIF(D31,Facesheet!$B$3,"Y"))</f>
        <v/>
      </c>
      <c r="F31" s="39"/>
      <c r="G31" s="57"/>
      <c r="H31" s="13"/>
      <c r="I31" s="57"/>
    </row>
    <row r="32" spans="1:9" ht="21.75" customHeight="1" x14ac:dyDescent="0.15">
      <c r="A32" s="475" t="s">
        <v>119</v>
      </c>
      <c r="B32" s="475"/>
      <c r="C32" s="475"/>
      <c r="D32" s="475"/>
      <c r="E32" s="475"/>
      <c r="F32" s="475"/>
      <c r="G32" s="475"/>
      <c r="H32" s="475"/>
      <c r="I32" s="475"/>
    </row>
    <row r="33" spans="1:9" ht="21.75" customHeight="1" x14ac:dyDescent="0.15">
      <c r="A33" s="504" t="s">
        <v>308</v>
      </c>
      <c r="B33" s="506"/>
      <c r="C33" s="506"/>
      <c r="D33" s="506"/>
      <c r="E33" s="506"/>
      <c r="F33" s="506"/>
      <c r="G33" s="506"/>
      <c r="H33" s="506"/>
      <c r="I33" s="506"/>
    </row>
    <row r="34" spans="1:9" ht="21.75" customHeight="1" x14ac:dyDescent="0.15">
      <c r="A34" s="504" t="s">
        <v>186</v>
      </c>
      <c r="B34" s="506"/>
      <c r="C34" s="506"/>
      <c r="D34" s="506"/>
      <c r="E34" s="506"/>
      <c r="F34" s="506"/>
      <c r="G34" s="506"/>
      <c r="H34" s="506"/>
      <c r="I34" s="506"/>
    </row>
    <row r="35" spans="1:9" ht="21.75" customHeight="1" x14ac:dyDescent="0.15">
      <c r="A35" s="504" t="s">
        <v>266</v>
      </c>
      <c r="B35" s="504"/>
      <c r="C35" s="504"/>
      <c r="D35" s="504"/>
      <c r="E35" s="504"/>
      <c r="F35" s="504"/>
      <c r="G35" s="504"/>
      <c r="H35" s="504"/>
      <c r="I35" s="504"/>
    </row>
    <row r="36" spans="1:9" ht="24" customHeight="1" x14ac:dyDescent="0.15"/>
    <row r="37" spans="1:9" ht="24" customHeight="1" x14ac:dyDescent="0.15">
      <c r="A37" s="472" t="s">
        <v>146</v>
      </c>
      <c r="B37" s="472"/>
      <c r="C37" s="66" t="s">
        <v>107</v>
      </c>
      <c r="D37" s="473" t="s">
        <v>108</v>
      </c>
      <c r="E37" s="473"/>
      <c r="F37" s="473"/>
      <c r="G37" s="507" t="s">
        <v>177</v>
      </c>
      <c r="H37" s="507"/>
      <c r="I37" s="188" t="s">
        <v>138</v>
      </c>
    </row>
    <row r="38" spans="1:9" ht="7.5" customHeight="1" x14ac:dyDescent="0.15">
      <c r="A38" s="129"/>
      <c r="B38" s="129"/>
      <c r="C38" s="189"/>
      <c r="D38" s="131"/>
      <c r="E38" s="131"/>
      <c r="F38" s="131"/>
    </row>
    <row r="39" spans="1:9" ht="21.75" customHeight="1" x14ac:dyDescent="0.15">
      <c r="A39" s="508"/>
      <c r="B39" s="508"/>
      <c r="C39" s="149" t="s">
        <v>37</v>
      </c>
      <c r="D39" s="155" t="s">
        <v>110</v>
      </c>
      <c r="E39" s="149" t="s">
        <v>26</v>
      </c>
      <c r="F39" s="146" t="s">
        <v>111</v>
      </c>
      <c r="G39" s="190" t="s">
        <v>164</v>
      </c>
      <c r="H39" s="191" t="s">
        <v>165</v>
      </c>
      <c r="I39" s="191" t="s">
        <v>118</v>
      </c>
    </row>
    <row r="40" spans="1:9" ht="21.75" customHeight="1" x14ac:dyDescent="0.15">
      <c r="A40" s="312" t="s">
        <v>49</v>
      </c>
      <c r="B40" s="312"/>
      <c r="C40" s="12"/>
      <c r="D40" s="22"/>
      <c r="E40" s="137" t="str">
        <f>IF(D40="","",DATEDIF(D40,Facesheet!$B$3,"Y"))</f>
        <v/>
      </c>
      <c r="F40" s="17"/>
      <c r="G40" s="226"/>
      <c r="H40" s="15"/>
      <c r="I40" s="226"/>
    </row>
    <row r="41" spans="1:9" ht="21.75" customHeight="1" x14ac:dyDescent="0.15">
      <c r="A41" s="192" t="s">
        <v>179</v>
      </c>
      <c r="B41" s="135" t="s">
        <v>180</v>
      </c>
      <c r="C41" s="12"/>
      <c r="D41" s="22"/>
      <c r="E41" s="31" t="str">
        <f>IF(D41="","",DATEDIF(D41,Facesheet!$B$3,"Y"))</f>
        <v/>
      </c>
      <c r="F41" s="17"/>
      <c r="G41" s="57"/>
      <c r="H41" s="15"/>
      <c r="I41" s="57"/>
    </row>
    <row r="42" spans="1:9" ht="21.75" customHeight="1" x14ac:dyDescent="0.15">
      <c r="A42" s="192" t="s">
        <v>170</v>
      </c>
      <c r="B42" s="488" t="s">
        <v>181</v>
      </c>
      <c r="C42" s="12"/>
      <c r="D42" s="22"/>
      <c r="E42" s="31" t="str">
        <f>IF(D42="","",DATEDIF(D42,Facesheet!$B$3,"Y"))</f>
        <v/>
      </c>
      <c r="F42" s="17"/>
      <c r="G42" s="57"/>
      <c r="H42" s="15"/>
      <c r="I42" s="57"/>
    </row>
    <row r="43" spans="1:9" ht="21.75" customHeight="1" x14ac:dyDescent="0.15">
      <c r="A43" s="192" t="s">
        <v>182</v>
      </c>
      <c r="B43" s="488"/>
      <c r="C43" s="12"/>
      <c r="D43" s="22"/>
      <c r="E43" s="31" t="str">
        <f>IF(D43="","",DATEDIF(D43,Facesheet!$B$3,"Y"))</f>
        <v/>
      </c>
      <c r="F43" s="17"/>
      <c r="G43" s="57"/>
      <c r="H43" s="15"/>
      <c r="I43" s="57"/>
    </row>
    <row r="44" spans="1:9" ht="21.75" customHeight="1" x14ac:dyDescent="0.15">
      <c r="A44" s="192" t="s">
        <v>183</v>
      </c>
      <c r="B44" s="488" t="s">
        <v>184</v>
      </c>
      <c r="C44" s="12"/>
      <c r="D44" s="22"/>
      <c r="E44" s="31" t="str">
        <f>IF(D44="","",DATEDIF(D44,Facesheet!$B$3,"Y"))</f>
        <v/>
      </c>
      <c r="F44" s="17"/>
      <c r="G44" s="57"/>
      <c r="H44" s="15"/>
      <c r="I44" s="57"/>
    </row>
    <row r="45" spans="1:9" ht="21.75" customHeight="1" x14ac:dyDescent="0.15">
      <c r="A45" s="192" t="s">
        <v>185</v>
      </c>
      <c r="B45" s="488"/>
      <c r="C45" s="12"/>
      <c r="D45" s="22"/>
      <c r="E45" s="31" t="str">
        <f>IF(D45="","",DATEDIF(D45,Facesheet!$B$3,"Y"))</f>
        <v/>
      </c>
      <c r="F45" s="17"/>
      <c r="G45" s="57"/>
      <c r="H45" s="15"/>
      <c r="I45" s="57"/>
    </row>
    <row r="46" spans="1:9" ht="21.75" customHeight="1" x14ac:dyDescent="0.15">
      <c r="A46" s="192" t="s">
        <v>267</v>
      </c>
      <c r="B46" s="9"/>
      <c r="C46" s="12"/>
      <c r="D46" s="22"/>
      <c r="E46" s="31" t="str">
        <f>IF(D46="","",DATEDIF(D46,Facesheet!$B$3,"Y"))</f>
        <v/>
      </c>
      <c r="F46" s="39"/>
      <c r="G46" s="57"/>
      <c r="H46" s="13"/>
      <c r="I46" s="57"/>
    </row>
    <row r="47" spans="1:9" ht="21.75" customHeight="1" x14ac:dyDescent="0.15">
      <c r="A47" s="192" t="s">
        <v>267</v>
      </c>
      <c r="B47" s="9"/>
      <c r="C47" s="12"/>
      <c r="D47" s="22"/>
      <c r="E47" s="31" t="str">
        <f>IF(D47="","",DATEDIF(D47,Facesheet!$B$3,"Y"))</f>
        <v/>
      </c>
      <c r="F47" s="39"/>
      <c r="G47" s="57"/>
      <c r="H47" s="13"/>
      <c r="I47" s="57"/>
    </row>
    <row r="48" spans="1:9" ht="21.75" customHeight="1" x14ac:dyDescent="0.15">
      <c r="A48" s="475"/>
      <c r="B48" s="475"/>
      <c r="C48" s="475"/>
      <c r="D48" s="475"/>
      <c r="E48" s="475"/>
      <c r="F48" s="475"/>
      <c r="G48" s="475"/>
      <c r="H48" s="475"/>
      <c r="I48" s="475"/>
    </row>
    <row r="49" spans="1:9" ht="21.75" customHeight="1" x14ac:dyDescent="0.15"/>
    <row r="50" spans="1:9" ht="21.75" customHeight="1" x14ac:dyDescent="0.15">
      <c r="A50" s="472" t="s">
        <v>146</v>
      </c>
      <c r="B50" s="472"/>
      <c r="C50" s="66" t="s">
        <v>107</v>
      </c>
      <c r="D50" s="473" t="s">
        <v>108</v>
      </c>
      <c r="E50" s="473"/>
      <c r="F50" s="473"/>
      <c r="G50" s="507" t="s">
        <v>187</v>
      </c>
      <c r="H50" s="507"/>
      <c r="I50" s="188" t="s">
        <v>178</v>
      </c>
    </row>
    <row r="51" spans="1:9" ht="7.5" customHeight="1" x14ac:dyDescent="0.15">
      <c r="A51" s="129"/>
      <c r="B51" s="129"/>
      <c r="C51" s="189"/>
      <c r="D51" s="131"/>
      <c r="E51" s="131"/>
      <c r="F51" s="131"/>
    </row>
    <row r="52" spans="1:9" ht="21.75" customHeight="1" x14ac:dyDescent="0.15">
      <c r="A52" s="508"/>
      <c r="B52" s="508"/>
      <c r="C52" s="149" t="s">
        <v>37</v>
      </c>
      <c r="D52" s="155" t="s">
        <v>110</v>
      </c>
      <c r="E52" s="149" t="s">
        <v>26</v>
      </c>
      <c r="F52" s="146" t="s">
        <v>111</v>
      </c>
      <c r="G52" s="190" t="s">
        <v>164</v>
      </c>
      <c r="H52" s="191" t="s">
        <v>165</v>
      </c>
      <c r="I52" s="191" t="s">
        <v>118</v>
      </c>
    </row>
    <row r="53" spans="1:9" ht="21.75" customHeight="1" x14ac:dyDescent="0.15">
      <c r="A53" s="312" t="s">
        <v>49</v>
      </c>
      <c r="B53" s="312"/>
      <c r="C53" s="12"/>
      <c r="D53" s="22"/>
      <c r="E53" s="137" t="str">
        <f>IF(D53="","",DATEDIF(D53,Facesheet!$B$3,"Y"))</f>
        <v/>
      </c>
      <c r="F53" s="17"/>
      <c r="G53" s="226"/>
      <c r="H53" s="15"/>
      <c r="I53" s="226"/>
    </row>
    <row r="54" spans="1:9" ht="21.75" customHeight="1" x14ac:dyDescent="0.15">
      <c r="A54" s="192" t="s">
        <v>179</v>
      </c>
      <c r="B54" s="135" t="s">
        <v>180</v>
      </c>
      <c r="C54" s="12"/>
      <c r="D54" s="22"/>
      <c r="E54" s="31" t="str">
        <f>IF(D54="","",DATEDIF(D54,Facesheet!$B$3,"Y"))</f>
        <v/>
      </c>
      <c r="F54" s="17"/>
      <c r="G54" s="57"/>
      <c r="H54" s="15"/>
      <c r="I54" s="57"/>
    </row>
    <row r="55" spans="1:9" ht="21.75" customHeight="1" x14ac:dyDescent="0.15">
      <c r="A55" s="192" t="s">
        <v>182</v>
      </c>
      <c r="B55" s="193" t="s">
        <v>181</v>
      </c>
      <c r="C55" s="12"/>
      <c r="D55" s="22"/>
      <c r="E55" s="31" t="str">
        <f>IF(D55="","",DATEDIF(D55,Facesheet!$B$3,"Y"))</f>
        <v/>
      </c>
      <c r="F55" s="17"/>
      <c r="G55" s="57"/>
      <c r="H55" s="15"/>
      <c r="I55" s="57"/>
    </row>
    <row r="56" spans="1:9" ht="21.75" customHeight="1" x14ac:dyDescent="0.15">
      <c r="A56" s="192" t="s">
        <v>185</v>
      </c>
      <c r="B56" s="193" t="s">
        <v>184</v>
      </c>
      <c r="C56" s="12"/>
      <c r="D56" s="22"/>
      <c r="E56" s="31" t="str">
        <f>IF(D56="","",DATEDIF(D56,Facesheet!$B$3,"Y"))</f>
        <v/>
      </c>
      <c r="F56" s="17"/>
      <c r="G56" s="57"/>
      <c r="H56" s="15"/>
      <c r="I56" s="57"/>
    </row>
    <row r="57" spans="1:9" ht="21.75" customHeight="1" x14ac:dyDescent="0.15">
      <c r="A57" s="192" t="s">
        <v>267</v>
      </c>
      <c r="B57" s="9"/>
      <c r="C57" s="12"/>
      <c r="D57" s="22"/>
      <c r="E57" s="31" t="str">
        <f>IF(D57="","",DATEDIF(D57,Facesheet!$B$3,"Y"))</f>
        <v/>
      </c>
      <c r="F57" s="39"/>
      <c r="G57" s="57"/>
      <c r="H57" s="13"/>
      <c r="I57" s="57"/>
    </row>
    <row r="58" spans="1:9" ht="21.75" customHeight="1" x14ac:dyDescent="0.15">
      <c r="A58" s="475" t="s">
        <v>188</v>
      </c>
      <c r="B58" s="475"/>
      <c r="C58" s="475"/>
      <c r="D58" s="475"/>
      <c r="E58" s="475"/>
      <c r="F58" s="475"/>
      <c r="G58" s="475"/>
      <c r="H58" s="475"/>
      <c r="I58" s="475"/>
    </row>
    <row r="59" spans="1:9" ht="21.75" customHeight="1" x14ac:dyDescent="0.15">
      <c r="A59" s="504" t="s">
        <v>308</v>
      </c>
      <c r="B59" s="506"/>
      <c r="C59" s="506"/>
      <c r="D59" s="506"/>
      <c r="E59" s="506"/>
      <c r="F59" s="506"/>
      <c r="G59" s="506"/>
      <c r="H59" s="506"/>
      <c r="I59" s="506"/>
    </row>
    <row r="60" spans="1:9" ht="21.75" customHeight="1" x14ac:dyDescent="0.15">
      <c r="A60" s="504" t="s">
        <v>186</v>
      </c>
      <c r="B60" s="506"/>
      <c r="C60" s="506"/>
      <c r="D60" s="506"/>
      <c r="E60" s="506"/>
      <c r="F60" s="506"/>
      <c r="G60" s="506"/>
      <c r="H60" s="506"/>
      <c r="I60" s="506"/>
    </row>
    <row r="61" spans="1:9" ht="21.75" customHeight="1" x14ac:dyDescent="0.15">
      <c r="A61" s="504" t="s">
        <v>266</v>
      </c>
      <c r="B61" s="504"/>
      <c r="C61" s="504"/>
      <c r="D61" s="504"/>
      <c r="E61" s="504"/>
      <c r="F61" s="504"/>
      <c r="G61" s="504"/>
      <c r="H61" s="504"/>
      <c r="I61" s="504"/>
    </row>
    <row r="62" spans="1:9" ht="23.25" customHeight="1" x14ac:dyDescent="0.15"/>
    <row r="63" spans="1:9" ht="23.25" customHeight="1" x14ac:dyDescent="0.15">
      <c r="A63" s="472" t="s">
        <v>146</v>
      </c>
      <c r="B63" s="472"/>
      <c r="C63" s="66" t="s">
        <v>107</v>
      </c>
      <c r="D63" s="473" t="s">
        <v>108</v>
      </c>
      <c r="E63" s="473"/>
      <c r="F63" s="473"/>
      <c r="G63" s="507" t="s">
        <v>187</v>
      </c>
      <c r="H63" s="507"/>
      <c r="I63" s="188" t="s">
        <v>138</v>
      </c>
    </row>
    <row r="64" spans="1:9" ht="7.5" customHeight="1" x14ac:dyDescent="0.15">
      <c r="A64" s="129"/>
      <c r="B64" s="129"/>
      <c r="C64" s="189"/>
      <c r="D64" s="131"/>
      <c r="E64" s="131"/>
      <c r="F64" s="131"/>
    </row>
    <row r="65" spans="1:9" ht="21.75" customHeight="1" x14ac:dyDescent="0.15">
      <c r="A65" s="508"/>
      <c r="B65" s="508"/>
      <c r="C65" s="149" t="s">
        <v>37</v>
      </c>
      <c r="D65" s="155" t="s">
        <v>110</v>
      </c>
      <c r="E65" s="149" t="s">
        <v>26</v>
      </c>
      <c r="F65" s="146" t="s">
        <v>111</v>
      </c>
      <c r="G65" s="190" t="s">
        <v>164</v>
      </c>
      <c r="H65" s="191" t="s">
        <v>165</v>
      </c>
      <c r="I65" s="191" t="s">
        <v>118</v>
      </c>
    </row>
    <row r="66" spans="1:9" ht="21.75" customHeight="1" x14ac:dyDescent="0.15">
      <c r="A66" s="312" t="s">
        <v>49</v>
      </c>
      <c r="B66" s="312"/>
      <c r="C66" s="12"/>
      <c r="D66" s="22"/>
      <c r="E66" s="137" t="str">
        <f>IF(D66="","",DATEDIF(D66,Facesheet!$B$3,"Y"))</f>
        <v/>
      </c>
      <c r="F66" s="17"/>
      <c r="G66" s="226"/>
      <c r="H66" s="15"/>
      <c r="I66" s="226"/>
    </row>
    <row r="67" spans="1:9" ht="21.75" customHeight="1" x14ac:dyDescent="0.15">
      <c r="A67" s="192" t="s">
        <v>179</v>
      </c>
      <c r="B67" s="135" t="s">
        <v>180</v>
      </c>
      <c r="C67" s="12"/>
      <c r="D67" s="22"/>
      <c r="E67" s="31" t="str">
        <f>IF(D67="","",DATEDIF(D67,Facesheet!$B$3,"Y"))</f>
        <v/>
      </c>
      <c r="F67" s="17"/>
      <c r="G67" s="57"/>
      <c r="H67" s="15"/>
      <c r="I67" s="57"/>
    </row>
    <row r="68" spans="1:9" ht="21.75" customHeight="1" x14ac:dyDescent="0.15">
      <c r="A68" s="192" t="s">
        <v>182</v>
      </c>
      <c r="B68" s="193" t="s">
        <v>181</v>
      </c>
      <c r="C68" s="12"/>
      <c r="D68" s="22"/>
      <c r="E68" s="31" t="str">
        <f>IF(D68="","",DATEDIF(D68,Facesheet!$B$3,"Y"))</f>
        <v/>
      </c>
      <c r="F68" s="17"/>
      <c r="G68" s="57"/>
      <c r="H68" s="15"/>
      <c r="I68" s="57"/>
    </row>
    <row r="69" spans="1:9" ht="21.75" customHeight="1" x14ac:dyDescent="0.15">
      <c r="A69" s="192" t="s">
        <v>185</v>
      </c>
      <c r="B69" s="193" t="s">
        <v>184</v>
      </c>
      <c r="C69" s="12"/>
      <c r="D69" s="22"/>
      <c r="E69" s="31" t="str">
        <f>IF(D69="","",DATEDIF(D69,Facesheet!$B$3,"Y"))</f>
        <v/>
      </c>
      <c r="F69" s="17"/>
      <c r="G69" s="57"/>
      <c r="H69" s="15"/>
      <c r="I69" s="57"/>
    </row>
    <row r="70" spans="1:9" ht="21.75" customHeight="1" x14ac:dyDescent="0.15">
      <c r="A70" s="192" t="s">
        <v>267</v>
      </c>
      <c r="B70" s="9"/>
      <c r="C70" s="12"/>
      <c r="D70" s="22"/>
      <c r="E70" s="31" t="str">
        <f>IF(D70="","",DATEDIF(D70,Facesheet!$B$3,"Y"))</f>
        <v/>
      </c>
      <c r="F70" s="39"/>
      <c r="G70" s="57"/>
      <c r="H70" s="13"/>
      <c r="I70" s="57"/>
    </row>
    <row r="71" spans="1:9" ht="21.75" customHeight="1" x14ac:dyDescent="0.15">
      <c r="A71" s="475"/>
      <c r="B71" s="475"/>
      <c r="C71" s="475"/>
      <c r="D71" s="475"/>
      <c r="E71" s="475"/>
      <c r="F71" s="475"/>
      <c r="G71" s="475"/>
      <c r="H71" s="475"/>
      <c r="I71" s="475"/>
    </row>
    <row r="72" spans="1:9" ht="21.75" customHeight="1" x14ac:dyDescent="0.15">
      <c r="A72" s="504"/>
      <c r="B72" s="506"/>
      <c r="C72" s="506"/>
      <c r="D72" s="506"/>
      <c r="E72" s="506"/>
      <c r="F72" s="506"/>
      <c r="G72" s="506"/>
      <c r="H72" s="506"/>
      <c r="I72" s="506"/>
    </row>
    <row r="73" spans="1:9" ht="21.75" customHeight="1" x14ac:dyDescent="0.15"/>
    <row r="74" spans="1:9" ht="21.75" customHeight="1" x14ac:dyDescent="0.15"/>
    <row r="75" spans="1:9" ht="21.75" customHeight="1" x14ac:dyDescent="0.15"/>
    <row r="76" spans="1:9" ht="21.75" customHeight="1" x14ac:dyDescent="0.15"/>
    <row r="77" spans="1:9" ht="21.75" customHeight="1" x14ac:dyDescent="0.15"/>
    <row r="78" spans="1:9" ht="21.75" customHeight="1" x14ac:dyDescent="0.15"/>
    <row r="79" spans="1:9" ht="21.75" customHeight="1" x14ac:dyDescent="0.15"/>
    <row r="80" spans="1:9" ht="21.75" customHeight="1" x14ac:dyDescent="0.15"/>
    <row r="81" ht="21.75" customHeight="1" x14ac:dyDescent="0.15"/>
    <row r="82" ht="21.75" customHeight="1" x14ac:dyDescent="0.15"/>
    <row r="83" ht="21.75" customHeight="1" x14ac:dyDescent="0.15"/>
    <row r="84" ht="21.75" customHeight="1" x14ac:dyDescent="0.15"/>
    <row r="85" ht="21.75" customHeight="1" x14ac:dyDescent="0.15"/>
    <row r="86" ht="21.75" customHeight="1" x14ac:dyDescent="0.15"/>
    <row r="87" ht="21.75" customHeight="1" x14ac:dyDescent="0.15"/>
    <row r="88" ht="21.75" customHeight="1" x14ac:dyDescent="0.15"/>
    <row r="89" ht="21.75" customHeight="1" x14ac:dyDescent="0.15"/>
    <row r="90" ht="21.75" customHeight="1" x14ac:dyDescent="0.15"/>
    <row r="91" ht="21.75" customHeight="1" x14ac:dyDescent="0.15"/>
    <row r="92" ht="21.75" customHeight="1" x14ac:dyDescent="0.15"/>
    <row r="93" ht="21.75" customHeight="1" x14ac:dyDescent="0.15"/>
    <row r="94" ht="21.75" customHeight="1" x14ac:dyDescent="0.15"/>
    <row r="95" ht="21.75" customHeight="1" x14ac:dyDescent="0.15"/>
    <row r="96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  <row r="122" ht="21.75" customHeight="1" x14ac:dyDescent="0.15"/>
    <row r="123" ht="21.75" customHeight="1" x14ac:dyDescent="0.15"/>
    <row r="124" ht="21.75" customHeight="1" x14ac:dyDescent="0.15"/>
    <row r="125" ht="21.75" customHeight="1" x14ac:dyDescent="0.15"/>
    <row r="126" ht="21.75" customHeight="1" x14ac:dyDescent="0.15"/>
    <row r="127" ht="21.75" customHeight="1" x14ac:dyDescent="0.15"/>
    <row r="128" ht="21.75" customHeight="1" x14ac:dyDescent="0.15"/>
    <row r="129" ht="21.75" customHeight="1" x14ac:dyDescent="0.15"/>
    <row r="130" ht="21.75" customHeight="1" x14ac:dyDescent="0.15"/>
    <row r="131" ht="21.75" customHeight="1" x14ac:dyDescent="0.15"/>
    <row r="132" ht="21.75" customHeight="1" x14ac:dyDescent="0.15"/>
    <row r="133" ht="21.75" customHeight="1" x14ac:dyDescent="0.15"/>
    <row r="134" ht="21.75" customHeight="1" x14ac:dyDescent="0.15"/>
    <row r="135" ht="21.75" customHeight="1" x14ac:dyDescent="0.15"/>
    <row r="136" ht="21.75" customHeight="1" x14ac:dyDescent="0.15"/>
    <row r="137" ht="21.75" customHeight="1" x14ac:dyDescent="0.15"/>
    <row r="138" ht="21.75" customHeight="1" x14ac:dyDescent="0.15"/>
    <row r="139" ht="21.75" customHeight="1" x14ac:dyDescent="0.15"/>
    <row r="140" ht="21.75" customHeight="1" x14ac:dyDescent="0.15"/>
    <row r="141" ht="21.75" customHeight="1" x14ac:dyDescent="0.15"/>
    <row r="142" ht="21.75" customHeight="1" x14ac:dyDescent="0.15"/>
    <row r="143" ht="21.75" customHeight="1" x14ac:dyDescent="0.15"/>
    <row r="144" ht="21.75" customHeight="1" x14ac:dyDescent="0.15"/>
    <row r="145" ht="21.75" customHeight="1" x14ac:dyDescent="0.15"/>
    <row r="146" ht="21.75" customHeight="1" x14ac:dyDescent="0.15"/>
    <row r="147" ht="21.75" customHeight="1" x14ac:dyDescent="0.15"/>
    <row r="148" ht="21.75" customHeight="1" x14ac:dyDescent="0.15"/>
    <row r="149" ht="21.75" customHeight="1" x14ac:dyDescent="0.15"/>
    <row r="150" ht="21.75" customHeight="1" x14ac:dyDescent="0.15"/>
    <row r="151" ht="21.75" customHeight="1" x14ac:dyDescent="0.15"/>
    <row r="152" ht="21.75" customHeight="1" x14ac:dyDescent="0.15"/>
    <row r="153" ht="21.75" customHeight="1" x14ac:dyDescent="0.15"/>
    <row r="154" ht="21.75" customHeight="1" x14ac:dyDescent="0.15"/>
    <row r="155" ht="21.75" customHeight="1" x14ac:dyDescent="0.15"/>
    <row r="156" ht="21.75" customHeight="1" x14ac:dyDescent="0.15"/>
    <row r="157" ht="21.75" customHeight="1" x14ac:dyDescent="0.15"/>
    <row r="158" ht="21.75" customHeight="1" x14ac:dyDescent="0.15"/>
    <row r="159" ht="21.75" customHeight="1" x14ac:dyDescent="0.15"/>
    <row r="160" ht="21.75" customHeight="1" x14ac:dyDescent="0.15"/>
    <row r="161" ht="21.75" customHeight="1" x14ac:dyDescent="0.15"/>
    <row r="162" ht="21.75" customHeight="1" x14ac:dyDescent="0.15"/>
    <row r="163" ht="21.75" customHeight="1" x14ac:dyDescent="0.15"/>
    <row r="164" ht="21.75" customHeight="1" x14ac:dyDescent="0.15"/>
    <row r="165" ht="21.75" customHeight="1" x14ac:dyDescent="0.15"/>
    <row r="166" ht="21.75" customHeight="1" x14ac:dyDescent="0.15"/>
    <row r="167" ht="21.75" customHeight="1" x14ac:dyDescent="0.15"/>
    <row r="168" ht="21.75" customHeight="1" x14ac:dyDescent="0.15"/>
    <row r="169" ht="21.75" customHeight="1" x14ac:dyDescent="0.15"/>
    <row r="170" ht="21.75" customHeight="1" x14ac:dyDescent="0.15"/>
    <row r="171" ht="21.75" customHeight="1" x14ac:dyDescent="0.15"/>
    <row r="172" ht="21.75" customHeight="1" x14ac:dyDescent="0.15"/>
    <row r="173" ht="21.75" customHeight="1" x14ac:dyDescent="0.15"/>
    <row r="174" ht="21.75" customHeight="1" x14ac:dyDescent="0.15"/>
    <row r="175" ht="21.75" customHeight="1" x14ac:dyDescent="0.15"/>
    <row r="176" ht="21.75" customHeight="1" x14ac:dyDescent="0.15"/>
    <row r="177" ht="21.75" customHeight="1" x14ac:dyDescent="0.15"/>
    <row r="178" ht="21.75" customHeight="1" x14ac:dyDescent="0.15"/>
    <row r="179" ht="21.75" customHeight="1" x14ac:dyDescent="0.15"/>
    <row r="180" ht="21.75" customHeight="1" x14ac:dyDescent="0.15"/>
    <row r="181" ht="21.75" customHeight="1" x14ac:dyDescent="0.15"/>
    <row r="182" ht="21.75" customHeight="1" x14ac:dyDescent="0.15"/>
    <row r="183" ht="21.75" customHeight="1" x14ac:dyDescent="0.15"/>
    <row r="184" ht="21.75" customHeight="1" x14ac:dyDescent="0.15"/>
    <row r="185" ht="21.75" customHeight="1" x14ac:dyDescent="0.15"/>
    <row r="186" ht="21.75" customHeight="1" x14ac:dyDescent="0.15"/>
    <row r="187" ht="21.75" customHeight="1" x14ac:dyDescent="0.15"/>
    <row r="188" ht="21.75" customHeight="1" x14ac:dyDescent="0.15"/>
    <row r="189" ht="21.75" customHeight="1" x14ac:dyDescent="0.15"/>
    <row r="190" ht="21.75" customHeight="1" x14ac:dyDescent="0.15"/>
    <row r="191" ht="21.75" customHeight="1" x14ac:dyDescent="0.15"/>
    <row r="192" ht="21.75" customHeight="1" x14ac:dyDescent="0.15"/>
    <row r="193" ht="21.75" customHeight="1" x14ac:dyDescent="0.15"/>
    <row r="194" ht="21.75" customHeight="1" x14ac:dyDescent="0.15"/>
    <row r="195" ht="21.75" customHeight="1" x14ac:dyDescent="0.15"/>
    <row r="196" ht="21.75" customHeight="1" x14ac:dyDescent="0.15"/>
    <row r="197" ht="21.75" customHeight="1" x14ac:dyDescent="0.15"/>
    <row r="198" ht="21.75" customHeight="1" x14ac:dyDescent="0.15"/>
    <row r="199" ht="21.75" customHeight="1" x14ac:dyDescent="0.15"/>
    <row r="200" ht="21.75" customHeight="1" x14ac:dyDescent="0.15"/>
    <row r="201" ht="21.75" customHeight="1" x14ac:dyDescent="0.15"/>
    <row r="202" ht="21.75" customHeight="1" x14ac:dyDescent="0.15"/>
    <row r="203" ht="21.75" customHeight="1" x14ac:dyDescent="0.15"/>
    <row r="204" ht="21.75" customHeight="1" x14ac:dyDescent="0.15"/>
    <row r="205" ht="21.75" customHeight="1" x14ac:dyDescent="0.15"/>
    <row r="206" ht="21.75" customHeight="1" x14ac:dyDescent="0.15"/>
    <row r="207" ht="21.75" customHeight="1" x14ac:dyDescent="0.15"/>
    <row r="208" ht="21.75" customHeight="1" x14ac:dyDescent="0.15"/>
    <row r="209" ht="21.75" customHeight="1" x14ac:dyDescent="0.15"/>
    <row r="210" ht="21.75" customHeight="1" x14ac:dyDescent="0.15"/>
    <row r="211" ht="21.75" customHeight="1" x14ac:dyDescent="0.15"/>
    <row r="212" ht="21.75" customHeight="1" x14ac:dyDescent="0.15"/>
    <row r="213" ht="21.75" customHeight="1" x14ac:dyDescent="0.15"/>
    <row r="214" ht="21.75" customHeight="1" x14ac:dyDescent="0.15"/>
    <row r="215" ht="21.75" customHeight="1" x14ac:dyDescent="0.15"/>
    <row r="216" ht="21.75" customHeight="1" x14ac:dyDescent="0.15"/>
    <row r="217" ht="21.75" customHeight="1" x14ac:dyDescent="0.15"/>
    <row r="218" ht="21.75" customHeight="1" x14ac:dyDescent="0.15"/>
    <row r="219" ht="21.75" customHeight="1" x14ac:dyDescent="0.15"/>
    <row r="220" ht="21.75" customHeight="1" x14ac:dyDescent="0.15"/>
    <row r="221" ht="21.75" customHeight="1" x14ac:dyDescent="0.15"/>
    <row r="222" ht="21.75" customHeight="1" x14ac:dyDescent="0.15"/>
    <row r="223" ht="21.75" customHeight="1" x14ac:dyDescent="0.15"/>
    <row r="224" ht="21.75" customHeight="1" x14ac:dyDescent="0.15"/>
    <row r="225" ht="21.75" customHeight="1" x14ac:dyDescent="0.15"/>
    <row r="226" ht="21.75" customHeight="1" x14ac:dyDescent="0.15"/>
    <row r="227" ht="21.75" customHeight="1" x14ac:dyDescent="0.15"/>
    <row r="228" ht="21.75" customHeight="1" x14ac:dyDescent="0.15"/>
    <row r="229" ht="21.75" customHeight="1" x14ac:dyDescent="0.15"/>
    <row r="230" ht="21.75" customHeight="1" x14ac:dyDescent="0.15"/>
    <row r="231" ht="21.75" customHeight="1" x14ac:dyDescent="0.15"/>
    <row r="232" ht="21.75" customHeight="1" x14ac:dyDescent="0.15"/>
    <row r="233" ht="21.75" customHeight="1" x14ac:dyDescent="0.15"/>
    <row r="234" ht="21.75" customHeight="1" x14ac:dyDescent="0.15"/>
    <row r="235" ht="21.75" customHeight="1" x14ac:dyDescent="0.15"/>
    <row r="236" ht="21.75" customHeight="1" x14ac:dyDescent="0.15"/>
    <row r="237" ht="21.75" customHeight="1" x14ac:dyDescent="0.15"/>
    <row r="238" ht="21.75" customHeight="1" x14ac:dyDescent="0.15"/>
    <row r="239" ht="21.75" customHeight="1" x14ac:dyDescent="0.15"/>
    <row r="240" ht="21.75" customHeight="1" x14ac:dyDescent="0.15"/>
    <row r="241" ht="21.75" customHeight="1" x14ac:dyDescent="0.15"/>
    <row r="242" ht="21.75" customHeight="1" x14ac:dyDescent="0.15"/>
    <row r="243" ht="21.75" customHeight="1" x14ac:dyDescent="0.15"/>
    <row r="244" ht="21.75" customHeight="1" x14ac:dyDescent="0.15"/>
    <row r="245" ht="21.75" customHeight="1" x14ac:dyDescent="0.15"/>
    <row r="246" ht="21.75" customHeight="1" x14ac:dyDescent="0.15"/>
    <row r="247" ht="21.75" customHeight="1" x14ac:dyDescent="0.15"/>
    <row r="248" ht="21.75" customHeight="1" x14ac:dyDescent="0.15"/>
    <row r="249" ht="21.75" customHeight="1" x14ac:dyDescent="0.15"/>
    <row r="250" ht="21.75" customHeight="1" x14ac:dyDescent="0.15"/>
    <row r="251" ht="21.75" customHeight="1" x14ac:dyDescent="0.15"/>
    <row r="252" ht="21.75" customHeight="1" x14ac:dyDescent="0.15"/>
    <row r="253" ht="21.75" customHeight="1" x14ac:dyDescent="0.15"/>
    <row r="254" ht="21.75" customHeight="1" x14ac:dyDescent="0.15"/>
    <row r="255" ht="21.75" customHeight="1" x14ac:dyDescent="0.15"/>
    <row r="256" ht="21.75" customHeight="1" x14ac:dyDescent="0.15"/>
    <row r="257" ht="21.75" customHeight="1" x14ac:dyDescent="0.15"/>
    <row r="258" ht="21.75" customHeight="1" x14ac:dyDescent="0.15"/>
    <row r="259" ht="21.75" customHeight="1" x14ac:dyDescent="0.15"/>
    <row r="260" ht="21.75" customHeight="1" x14ac:dyDescent="0.15"/>
    <row r="261" ht="21.75" customHeight="1" x14ac:dyDescent="0.15"/>
    <row r="262" ht="21.75" customHeight="1" x14ac:dyDescent="0.15"/>
    <row r="263" ht="21.75" customHeight="1" x14ac:dyDescent="0.15"/>
    <row r="264" ht="21.75" customHeight="1" x14ac:dyDescent="0.15"/>
    <row r="265" ht="21.75" customHeight="1" x14ac:dyDescent="0.15"/>
    <row r="266" ht="21.75" customHeight="1" x14ac:dyDescent="0.15"/>
    <row r="267" ht="21.75" customHeight="1" x14ac:dyDescent="0.15"/>
    <row r="268" ht="21.75" customHeight="1" x14ac:dyDescent="0.15"/>
    <row r="269" ht="21.75" customHeight="1" x14ac:dyDescent="0.15"/>
    <row r="270" ht="21.75" customHeight="1" x14ac:dyDescent="0.15"/>
    <row r="271" ht="21.75" customHeight="1" x14ac:dyDescent="0.15"/>
    <row r="272" ht="21.75" customHeight="1" x14ac:dyDescent="0.15"/>
    <row r="273" ht="21.75" customHeight="1" x14ac:dyDescent="0.15"/>
    <row r="274" ht="21.75" customHeight="1" x14ac:dyDescent="0.15"/>
    <row r="275" ht="21.75" customHeight="1" x14ac:dyDescent="0.15"/>
    <row r="276" ht="21.75" customHeight="1" x14ac:dyDescent="0.15"/>
    <row r="277" ht="21.75" customHeight="1" x14ac:dyDescent="0.15"/>
    <row r="278" ht="21.75" customHeight="1" x14ac:dyDescent="0.15"/>
    <row r="279" ht="21.75" customHeight="1" x14ac:dyDescent="0.15"/>
    <row r="280" ht="21.75" customHeight="1" x14ac:dyDescent="0.15"/>
    <row r="281" ht="21.75" customHeight="1" x14ac:dyDescent="0.15"/>
    <row r="282" ht="21.75" customHeight="1" x14ac:dyDescent="0.15"/>
    <row r="283" ht="21.75" customHeight="1" x14ac:dyDescent="0.15"/>
    <row r="284" ht="21.75" customHeight="1" x14ac:dyDescent="0.15"/>
    <row r="285" ht="21.75" customHeight="1" x14ac:dyDescent="0.15"/>
    <row r="286" ht="21.75" customHeight="1" x14ac:dyDescent="0.15"/>
    <row r="287" ht="21.75" customHeight="1" x14ac:dyDescent="0.15"/>
    <row r="288" ht="21.75" customHeight="1" x14ac:dyDescent="0.15"/>
    <row r="289" ht="21.75" customHeight="1" x14ac:dyDescent="0.15"/>
    <row r="290" ht="21.75" customHeight="1" x14ac:dyDescent="0.15"/>
    <row r="291" ht="21.75" customHeight="1" x14ac:dyDescent="0.15"/>
    <row r="292" ht="21.75" customHeight="1" x14ac:dyDescent="0.15"/>
    <row r="293" ht="21.75" customHeight="1" x14ac:dyDescent="0.15"/>
    <row r="294" ht="21.75" customHeight="1" x14ac:dyDescent="0.15"/>
    <row r="295" ht="21.75" customHeight="1" x14ac:dyDescent="0.15"/>
    <row r="296" ht="21.75" customHeight="1" x14ac:dyDescent="0.15"/>
    <row r="297" ht="21.75" customHeight="1" x14ac:dyDescent="0.15"/>
    <row r="298" ht="21.75" customHeight="1" x14ac:dyDescent="0.15"/>
    <row r="299" ht="21.75" customHeight="1" x14ac:dyDescent="0.15"/>
    <row r="300" ht="21.75" customHeight="1" x14ac:dyDescent="0.15"/>
    <row r="301" ht="21.75" customHeight="1" x14ac:dyDescent="0.15"/>
    <row r="302" ht="21.75" customHeight="1" x14ac:dyDescent="0.15"/>
    <row r="303" ht="21.75" customHeight="1" x14ac:dyDescent="0.15"/>
    <row r="304" ht="21.75" customHeight="1" x14ac:dyDescent="0.15"/>
    <row r="305" ht="21.75" customHeight="1" x14ac:dyDescent="0.15"/>
    <row r="306" ht="21.75" customHeight="1" x14ac:dyDescent="0.15"/>
    <row r="307" ht="21.75" customHeight="1" x14ac:dyDescent="0.15"/>
    <row r="308" ht="21.75" customHeight="1" x14ac:dyDescent="0.15"/>
    <row r="309" ht="21.75" customHeight="1" x14ac:dyDescent="0.15"/>
    <row r="310" ht="21.75" customHeight="1" x14ac:dyDescent="0.15"/>
    <row r="311" ht="21.75" customHeight="1" x14ac:dyDescent="0.15"/>
    <row r="312" ht="21.75" customHeight="1" x14ac:dyDescent="0.15"/>
    <row r="313" ht="21.75" customHeight="1" x14ac:dyDescent="0.15"/>
    <row r="314" ht="21.75" customHeight="1" x14ac:dyDescent="0.15"/>
    <row r="315" ht="21.75" customHeight="1" x14ac:dyDescent="0.15"/>
    <row r="316" ht="21.75" customHeight="1" x14ac:dyDescent="0.15"/>
    <row r="317" ht="21.75" customHeight="1" x14ac:dyDescent="0.15"/>
    <row r="318" ht="21.75" customHeight="1" x14ac:dyDescent="0.15"/>
    <row r="319" ht="21.75" customHeight="1" x14ac:dyDescent="0.15"/>
    <row r="320" ht="21.75" customHeight="1" x14ac:dyDescent="0.15"/>
    <row r="321" ht="21.75" customHeight="1" x14ac:dyDescent="0.15"/>
    <row r="322" ht="21.75" customHeight="1" x14ac:dyDescent="0.15"/>
    <row r="323" ht="21.75" customHeight="1" x14ac:dyDescent="0.15"/>
    <row r="324" ht="21.75" customHeight="1" x14ac:dyDescent="0.15"/>
    <row r="325" ht="21.75" customHeight="1" x14ac:dyDescent="0.15"/>
    <row r="326" ht="21.75" customHeight="1" x14ac:dyDescent="0.15"/>
    <row r="327" ht="21.75" customHeight="1" x14ac:dyDescent="0.15"/>
    <row r="328" ht="21.75" customHeight="1" x14ac:dyDescent="0.15"/>
    <row r="329" ht="21.75" customHeight="1" x14ac:dyDescent="0.15"/>
    <row r="330" ht="21.75" customHeight="1" x14ac:dyDescent="0.15"/>
    <row r="331" ht="21.75" customHeight="1" x14ac:dyDescent="0.15"/>
    <row r="332" ht="21.75" customHeight="1" x14ac:dyDescent="0.15"/>
    <row r="333" ht="21.75" customHeight="1" x14ac:dyDescent="0.15"/>
    <row r="334" ht="21.75" customHeight="1" x14ac:dyDescent="0.15"/>
    <row r="335" ht="21.75" customHeight="1" x14ac:dyDescent="0.15"/>
    <row r="336" ht="21.75" customHeight="1" x14ac:dyDescent="0.15"/>
    <row r="337" ht="21.75" customHeight="1" x14ac:dyDescent="0.15"/>
    <row r="338" ht="21.75" customHeight="1" x14ac:dyDescent="0.15"/>
    <row r="339" ht="21.75" customHeight="1" x14ac:dyDescent="0.15"/>
    <row r="340" ht="21.75" customHeight="1" x14ac:dyDescent="0.15"/>
    <row r="341" ht="21.75" customHeight="1" x14ac:dyDescent="0.15"/>
    <row r="342" ht="21.75" customHeight="1" x14ac:dyDescent="0.15"/>
    <row r="343" ht="21.75" customHeight="1" x14ac:dyDescent="0.15"/>
    <row r="344" ht="21.75" customHeight="1" x14ac:dyDescent="0.15"/>
    <row r="345" ht="21.75" customHeight="1" x14ac:dyDescent="0.15"/>
    <row r="346" ht="21.75" customHeight="1" x14ac:dyDescent="0.15"/>
    <row r="347" ht="21.75" customHeight="1" x14ac:dyDescent="0.15"/>
    <row r="348" ht="21.75" customHeight="1" x14ac:dyDescent="0.15"/>
    <row r="349" ht="21.75" customHeight="1" x14ac:dyDescent="0.15"/>
    <row r="350" ht="21.75" customHeight="1" x14ac:dyDescent="0.15"/>
    <row r="351" ht="21.75" customHeight="1" x14ac:dyDescent="0.15"/>
    <row r="352" ht="21.75" customHeight="1" x14ac:dyDescent="0.15"/>
    <row r="353" ht="21.75" customHeight="1" x14ac:dyDescent="0.15"/>
    <row r="354" ht="21.75" customHeight="1" x14ac:dyDescent="0.15"/>
    <row r="355" ht="21.75" customHeight="1" x14ac:dyDescent="0.15"/>
    <row r="356" ht="21.75" customHeight="1" x14ac:dyDescent="0.15"/>
    <row r="357" ht="21.75" customHeight="1" x14ac:dyDescent="0.15"/>
    <row r="358" ht="21.75" customHeight="1" x14ac:dyDescent="0.15"/>
    <row r="359" ht="21.75" customHeight="1" x14ac:dyDescent="0.15"/>
    <row r="360" ht="21.75" customHeight="1" x14ac:dyDescent="0.15"/>
    <row r="361" ht="21.75" customHeight="1" x14ac:dyDescent="0.15"/>
    <row r="362" ht="21.75" customHeight="1" x14ac:dyDescent="0.15"/>
    <row r="363" ht="21.75" customHeight="1" x14ac:dyDescent="0.15"/>
    <row r="364" ht="21.75" customHeight="1" x14ac:dyDescent="0.15"/>
    <row r="365" ht="21.75" customHeight="1" x14ac:dyDescent="0.15"/>
    <row r="366" ht="21.75" customHeight="1" x14ac:dyDescent="0.15"/>
    <row r="367" ht="21.75" customHeight="1" x14ac:dyDescent="0.15"/>
    <row r="368" ht="21.75" customHeight="1" x14ac:dyDescent="0.15"/>
    <row r="369" ht="21.75" customHeight="1" x14ac:dyDescent="0.15"/>
    <row r="370" ht="21.75" customHeight="1" x14ac:dyDescent="0.15"/>
    <row r="371" ht="21.75" customHeight="1" x14ac:dyDescent="0.15"/>
    <row r="372" ht="21.75" customHeight="1" x14ac:dyDescent="0.15"/>
    <row r="373" ht="21.75" customHeight="1" x14ac:dyDescent="0.15"/>
    <row r="374" ht="21.75" customHeight="1" x14ac:dyDescent="0.15"/>
    <row r="375" ht="21.75" customHeight="1" x14ac:dyDescent="0.15"/>
    <row r="376" ht="21.75" customHeight="1" x14ac:dyDescent="0.15"/>
    <row r="377" ht="21.75" customHeight="1" x14ac:dyDescent="0.15"/>
    <row r="378" ht="21.75" customHeight="1" x14ac:dyDescent="0.15"/>
    <row r="379" ht="21.75" customHeight="1" x14ac:dyDescent="0.15"/>
    <row r="380" ht="21.75" customHeight="1" x14ac:dyDescent="0.15"/>
    <row r="381" ht="21.75" customHeight="1" x14ac:dyDescent="0.15"/>
    <row r="382" ht="21.75" customHeight="1" x14ac:dyDescent="0.15"/>
    <row r="383" ht="21.75" customHeight="1" x14ac:dyDescent="0.15"/>
    <row r="384" ht="21.75" customHeight="1" x14ac:dyDescent="0.15"/>
    <row r="385" ht="21.75" customHeight="1" x14ac:dyDescent="0.15"/>
    <row r="386" ht="21.75" customHeight="1" x14ac:dyDescent="0.15"/>
    <row r="387" ht="21.75" customHeight="1" x14ac:dyDescent="0.15"/>
    <row r="388" ht="21.75" customHeight="1" x14ac:dyDescent="0.15"/>
    <row r="389" ht="21.75" customHeight="1" x14ac:dyDescent="0.15"/>
    <row r="390" ht="21.75" customHeight="1" x14ac:dyDescent="0.15"/>
    <row r="391" ht="21.75" customHeight="1" x14ac:dyDescent="0.15"/>
    <row r="392" ht="21.75" customHeight="1" x14ac:dyDescent="0.15"/>
    <row r="393" ht="21.75" customHeight="1" x14ac:dyDescent="0.15"/>
    <row r="394" ht="21.75" customHeight="1" x14ac:dyDescent="0.15"/>
    <row r="395" ht="21.75" customHeight="1" x14ac:dyDescent="0.15"/>
    <row r="396" ht="21.75" customHeight="1" x14ac:dyDescent="0.15"/>
    <row r="397" ht="21.75" customHeight="1" x14ac:dyDescent="0.15"/>
    <row r="398" ht="21.75" customHeight="1" x14ac:dyDescent="0.15"/>
    <row r="399" ht="21.75" customHeight="1" x14ac:dyDescent="0.15"/>
    <row r="400" ht="21.75" customHeight="1" x14ac:dyDescent="0.15"/>
    <row r="401" ht="21.75" customHeight="1" x14ac:dyDescent="0.15"/>
    <row r="402" ht="21.75" customHeight="1" x14ac:dyDescent="0.15"/>
    <row r="403" ht="21.75" customHeight="1" x14ac:dyDescent="0.15"/>
    <row r="404" ht="21.75" customHeight="1" x14ac:dyDescent="0.15"/>
    <row r="405" ht="21.75" customHeight="1" x14ac:dyDescent="0.15"/>
    <row r="406" ht="21.75" customHeight="1" x14ac:dyDescent="0.15"/>
    <row r="407" ht="21.75" customHeight="1" x14ac:dyDescent="0.15"/>
    <row r="408" ht="21.75" customHeight="1" x14ac:dyDescent="0.15"/>
    <row r="409" ht="21.75" customHeight="1" x14ac:dyDescent="0.15"/>
    <row r="410" ht="21.75" customHeight="1" x14ac:dyDescent="0.15"/>
    <row r="411" ht="21.75" customHeight="1" x14ac:dyDescent="0.15"/>
    <row r="412" ht="21.75" customHeight="1" x14ac:dyDescent="0.15"/>
    <row r="413" ht="21.75" customHeight="1" x14ac:dyDescent="0.15"/>
    <row r="414" ht="21.75" customHeight="1" x14ac:dyDescent="0.15"/>
    <row r="415" ht="21.75" customHeight="1" x14ac:dyDescent="0.15"/>
    <row r="416" ht="21.75" customHeight="1" x14ac:dyDescent="0.15"/>
    <row r="417" ht="21.75" customHeight="1" x14ac:dyDescent="0.15"/>
    <row r="418" ht="21.75" customHeight="1" x14ac:dyDescent="0.15"/>
    <row r="419" ht="21.75" customHeight="1" x14ac:dyDescent="0.15"/>
    <row r="420" ht="21.75" customHeight="1" x14ac:dyDescent="0.15"/>
    <row r="421" ht="21.75" customHeight="1" x14ac:dyDescent="0.15"/>
    <row r="422" ht="21.75" customHeight="1" x14ac:dyDescent="0.15"/>
    <row r="423" ht="21.75" customHeight="1" x14ac:dyDescent="0.15"/>
    <row r="424" ht="21.75" customHeight="1" x14ac:dyDescent="0.15"/>
    <row r="425" ht="21.75" customHeight="1" x14ac:dyDescent="0.15"/>
    <row r="426" ht="21.75" customHeight="1" x14ac:dyDescent="0.15"/>
    <row r="427" ht="21.75" customHeight="1" x14ac:dyDescent="0.15"/>
    <row r="428" ht="21.75" customHeight="1" x14ac:dyDescent="0.15"/>
    <row r="429" ht="21.75" customHeight="1" x14ac:dyDescent="0.15"/>
    <row r="430" ht="21.75" customHeight="1" x14ac:dyDescent="0.15"/>
    <row r="431" ht="21.75" customHeight="1" x14ac:dyDescent="0.15"/>
    <row r="432" ht="21.75" customHeight="1" x14ac:dyDescent="0.15"/>
    <row r="433" ht="21.75" customHeight="1" x14ac:dyDescent="0.15"/>
    <row r="434" ht="21.75" customHeight="1" x14ac:dyDescent="0.15"/>
    <row r="435" ht="21.75" customHeight="1" x14ac:dyDescent="0.15"/>
    <row r="436" ht="21.75" customHeight="1" x14ac:dyDescent="0.15"/>
    <row r="437" ht="21.75" customHeight="1" x14ac:dyDescent="0.15"/>
    <row r="438" ht="21.75" customHeight="1" x14ac:dyDescent="0.15"/>
    <row r="439" ht="21.75" customHeight="1" x14ac:dyDescent="0.15"/>
    <row r="440" ht="21.75" customHeight="1" x14ac:dyDescent="0.15"/>
    <row r="441" ht="21.75" customHeight="1" x14ac:dyDescent="0.15"/>
    <row r="442" ht="21.75" customHeight="1" x14ac:dyDescent="0.15"/>
    <row r="443" ht="21.75" customHeight="1" x14ac:dyDescent="0.15"/>
    <row r="444" ht="21.75" customHeight="1" x14ac:dyDescent="0.15"/>
    <row r="445" ht="21.75" customHeight="1" x14ac:dyDescent="0.15"/>
    <row r="446" ht="21.75" customHeight="1" x14ac:dyDescent="0.15"/>
    <row r="447" ht="21.75" customHeight="1" x14ac:dyDescent="0.15"/>
    <row r="448" ht="21.75" customHeight="1" x14ac:dyDescent="0.15"/>
    <row r="449" ht="21.75" customHeight="1" x14ac:dyDescent="0.15"/>
    <row r="450" ht="21.75" customHeight="1" x14ac:dyDescent="0.15"/>
    <row r="451" ht="21.75" customHeight="1" x14ac:dyDescent="0.15"/>
    <row r="452" ht="21.75" customHeight="1" x14ac:dyDescent="0.15"/>
    <row r="453" ht="21.75" customHeight="1" x14ac:dyDescent="0.15"/>
    <row r="454" ht="21.75" customHeight="1" x14ac:dyDescent="0.15"/>
    <row r="455" ht="21.75" customHeight="1" x14ac:dyDescent="0.15"/>
    <row r="456" ht="21.75" customHeight="1" x14ac:dyDescent="0.15"/>
    <row r="457" ht="21.75" customHeight="1" x14ac:dyDescent="0.15"/>
    <row r="458" ht="21.75" customHeight="1" x14ac:dyDescent="0.15"/>
    <row r="459" ht="21.75" customHeight="1" x14ac:dyDescent="0.15"/>
    <row r="460" ht="21.75" customHeight="1" x14ac:dyDescent="0.15"/>
    <row r="461" ht="21.75" customHeight="1" x14ac:dyDescent="0.15"/>
    <row r="462" ht="21.75" customHeight="1" x14ac:dyDescent="0.15"/>
    <row r="463" ht="21.75" customHeight="1" x14ac:dyDescent="0.15"/>
    <row r="464" ht="21.75" customHeight="1" x14ac:dyDescent="0.15"/>
    <row r="465" ht="21.75" customHeight="1" x14ac:dyDescent="0.15"/>
    <row r="466" ht="21.75" customHeight="1" x14ac:dyDescent="0.15"/>
    <row r="467" ht="21.75" customHeight="1" x14ac:dyDescent="0.15"/>
    <row r="468" ht="21.75" customHeight="1" x14ac:dyDescent="0.15"/>
    <row r="469" ht="21.75" customHeight="1" x14ac:dyDescent="0.15"/>
    <row r="470" ht="21.75" customHeight="1" x14ac:dyDescent="0.15"/>
    <row r="471" ht="21.75" customHeight="1" x14ac:dyDescent="0.15"/>
    <row r="472" ht="21.75" customHeight="1" x14ac:dyDescent="0.15"/>
    <row r="473" ht="21.75" customHeight="1" x14ac:dyDescent="0.15"/>
    <row r="474" ht="21.75" customHeight="1" x14ac:dyDescent="0.15"/>
    <row r="475" ht="21.75" customHeight="1" x14ac:dyDescent="0.15"/>
    <row r="476" ht="21.75" customHeight="1" x14ac:dyDescent="0.15"/>
    <row r="477" ht="21.75" customHeight="1" x14ac:dyDescent="0.15"/>
    <row r="478" ht="21.75" customHeight="1" x14ac:dyDescent="0.15"/>
    <row r="479" ht="21.75" customHeight="1" x14ac:dyDescent="0.15"/>
    <row r="480" ht="21.75" customHeight="1" x14ac:dyDescent="0.15"/>
    <row r="481" ht="21.75" customHeight="1" x14ac:dyDescent="0.15"/>
    <row r="482" ht="21.75" customHeight="1" x14ac:dyDescent="0.15"/>
    <row r="483" ht="21.75" customHeight="1" x14ac:dyDescent="0.15"/>
    <row r="484" ht="21.75" customHeight="1" x14ac:dyDescent="0.15"/>
    <row r="485" ht="21.75" customHeight="1" x14ac:dyDescent="0.15"/>
    <row r="486" ht="21.75" customHeight="1" x14ac:dyDescent="0.15"/>
    <row r="487" ht="21.75" customHeight="1" x14ac:dyDescent="0.15"/>
    <row r="488" ht="21.75" customHeight="1" x14ac:dyDescent="0.15"/>
    <row r="489" ht="21.75" customHeight="1" x14ac:dyDescent="0.15"/>
    <row r="490" ht="21.75" customHeight="1" x14ac:dyDescent="0.15"/>
    <row r="491" ht="21.75" customHeight="1" x14ac:dyDescent="0.15"/>
    <row r="492" ht="21.75" customHeight="1" x14ac:dyDescent="0.15"/>
    <row r="493" ht="21.75" customHeight="1" x14ac:dyDescent="0.15"/>
    <row r="494" ht="21.75" customHeight="1" x14ac:dyDescent="0.15"/>
    <row r="495" ht="21.75" customHeight="1" x14ac:dyDescent="0.15"/>
    <row r="496" ht="21.75" customHeight="1" x14ac:dyDescent="0.15"/>
    <row r="497" ht="21.75" customHeight="1" x14ac:dyDescent="0.15"/>
    <row r="498" ht="21.75" customHeight="1" x14ac:dyDescent="0.15"/>
    <row r="499" ht="21.75" customHeight="1" x14ac:dyDescent="0.15"/>
    <row r="500" ht="21.75" customHeight="1" x14ac:dyDescent="0.15"/>
    <row r="501" ht="21.75" customHeight="1" x14ac:dyDescent="0.15"/>
    <row r="502" ht="21.75" customHeight="1" x14ac:dyDescent="0.15"/>
    <row r="503" ht="21.75" customHeight="1" x14ac:dyDescent="0.15"/>
    <row r="504" ht="21.75" customHeight="1" x14ac:dyDescent="0.15"/>
    <row r="505" ht="21.75" customHeight="1" x14ac:dyDescent="0.15"/>
    <row r="506" ht="21.75" customHeight="1" x14ac:dyDescent="0.15"/>
    <row r="507" ht="21.75" customHeight="1" x14ac:dyDescent="0.15"/>
    <row r="508" ht="21.75" customHeight="1" x14ac:dyDescent="0.15"/>
    <row r="509" ht="21.75" customHeight="1" x14ac:dyDescent="0.15"/>
    <row r="510" ht="21.75" customHeight="1" x14ac:dyDescent="0.15"/>
    <row r="511" ht="21.75" customHeight="1" x14ac:dyDescent="0.15"/>
    <row r="512" ht="21.75" customHeight="1" x14ac:dyDescent="0.15"/>
    <row r="513" ht="21.75" customHeight="1" x14ac:dyDescent="0.15"/>
    <row r="514" ht="21.75" customHeight="1" x14ac:dyDescent="0.15"/>
    <row r="515" ht="21.75" customHeight="1" x14ac:dyDescent="0.15"/>
    <row r="516" ht="21.75" customHeight="1" x14ac:dyDescent="0.15"/>
    <row r="517" ht="21.75" customHeight="1" x14ac:dyDescent="0.15"/>
    <row r="518" ht="21.75" customHeight="1" x14ac:dyDescent="0.15"/>
    <row r="519" ht="21.75" customHeight="1" x14ac:dyDescent="0.15"/>
    <row r="520" ht="21.75" customHeight="1" x14ac:dyDescent="0.15"/>
    <row r="521" ht="21.75" customHeight="1" x14ac:dyDescent="0.15"/>
    <row r="522" ht="21.75" customHeight="1" x14ac:dyDescent="0.15"/>
    <row r="523" ht="21.75" customHeight="1" x14ac:dyDescent="0.15"/>
    <row r="524" ht="21.75" customHeight="1" x14ac:dyDescent="0.15"/>
    <row r="525" ht="21.75" customHeight="1" x14ac:dyDescent="0.15"/>
    <row r="526" ht="21.75" customHeight="1" x14ac:dyDescent="0.15"/>
    <row r="527" ht="21.75" customHeight="1" x14ac:dyDescent="0.15"/>
    <row r="528" ht="21.75" customHeight="1" x14ac:dyDescent="0.15"/>
    <row r="529" ht="21.75" customHeight="1" x14ac:dyDescent="0.15"/>
    <row r="530" ht="21.75" customHeight="1" x14ac:dyDescent="0.15"/>
    <row r="531" ht="21.75" customHeight="1" x14ac:dyDescent="0.15"/>
    <row r="532" ht="21.75" customHeight="1" x14ac:dyDescent="0.15"/>
    <row r="533" ht="21.75" customHeight="1" x14ac:dyDescent="0.15"/>
    <row r="534" ht="21.75" customHeight="1" x14ac:dyDescent="0.15"/>
    <row r="535" ht="21.75" customHeight="1" x14ac:dyDescent="0.15"/>
    <row r="536" ht="21.75" customHeight="1" x14ac:dyDescent="0.15"/>
    <row r="537" ht="21.75" customHeight="1" x14ac:dyDescent="0.15"/>
    <row r="538" ht="21.75" customHeight="1" x14ac:dyDescent="0.15"/>
    <row r="539" ht="21.75" customHeight="1" x14ac:dyDescent="0.15"/>
    <row r="540" ht="21.75" customHeight="1" x14ac:dyDescent="0.15"/>
    <row r="541" ht="21.75" customHeight="1" x14ac:dyDescent="0.15"/>
    <row r="542" ht="21.75" customHeight="1" x14ac:dyDescent="0.15"/>
    <row r="543" ht="21.75" customHeight="1" x14ac:dyDescent="0.15"/>
    <row r="544" ht="21.75" customHeight="1" x14ac:dyDescent="0.15"/>
    <row r="545" ht="21.75" customHeight="1" x14ac:dyDescent="0.15"/>
    <row r="546" ht="21.75" customHeight="1" x14ac:dyDescent="0.15"/>
    <row r="547" ht="21.75" customHeight="1" x14ac:dyDescent="0.15"/>
    <row r="548" ht="21.75" customHeight="1" x14ac:dyDescent="0.15"/>
    <row r="549" ht="21.75" customHeight="1" x14ac:dyDescent="0.15"/>
    <row r="550" ht="21.75" customHeight="1" x14ac:dyDescent="0.15"/>
    <row r="551" ht="21.75" customHeight="1" x14ac:dyDescent="0.15"/>
    <row r="552" ht="21.75" customHeight="1" x14ac:dyDescent="0.15"/>
    <row r="553" ht="21.75" customHeight="1" x14ac:dyDescent="0.15"/>
    <row r="554" ht="21.75" customHeight="1" x14ac:dyDescent="0.15"/>
    <row r="555" ht="21.75" customHeight="1" x14ac:dyDescent="0.15"/>
    <row r="556" ht="21.75" customHeight="1" x14ac:dyDescent="0.15"/>
    <row r="557" ht="21.75" customHeight="1" x14ac:dyDescent="0.15"/>
    <row r="558" ht="21.75" customHeight="1" x14ac:dyDescent="0.15"/>
    <row r="559" ht="21.75" customHeight="1" x14ac:dyDescent="0.15"/>
    <row r="560" ht="21.75" customHeight="1" x14ac:dyDescent="0.15"/>
    <row r="561" ht="21.75" customHeight="1" x14ac:dyDescent="0.15"/>
    <row r="562" ht="21.75" customHeight="1" x14ac:dyDescent="0.15"/>
    <row r="563" ht="21.75" customHeight="1" x14ac:dyDescent="0.15"/>
    <row r="564" ht="21.75" customHeight="1" x14ac:dyDescent="0.15"/>
  </sheetData>
  <sheetProtection algorithmName="SHA-512" hashValue="yJnCOH/vsPNBDJXU3CPXbqPbWDKlq9lhFXzUGB7Ilj4kYiu857x1kKxzUm7PALd9QTA6xh0dCzhT/GOSRpK6Hw==" saltValue="4uEC/sw3IdhbXYGYvgRw1g==" spinCount="100000" sheet="1" selectLockedCells="1"/>
  <mergeCells count="46">
    <mergeCell ref="A72:I72"/>
    <mergeCell ref="A59:I59"/>
    <mergeCell ref="A60:I60"/>
    <mergeCell ref="A61:I61"/>
    <mergeCell ref="A52:B52"/>
    <mergeCell ref="A53:B53"/>
    <mergeCell ref="A58:I58"/>
    <mergeCell ref="A63:B63"/>
    <mergeCell ref="D63:F63"/>
    <mergeCell ref="G63:H63"/>
    <mergeCell ref="A71:I71"/>
    <mergeCell ref="A65:B65"/>
    <mergeCell ref="A66:B66"/>
    <mergeCell ref="A50:B50"/>
    <mergeCell ref="D50:F50"/>
    <mergeCell ref="G50:H50"/>
    <mergeCell ref="A39:B39"/>
    <mergeCell ref="A40:B40"/>
    <mergeCell ref="B42:B43"/>
    <mergeCell ref="B44:B45"/>
    <mergeCell ref="A48:I48"/>
    <mergeCell ref="A33:I33"/>
    <mergeCell ref="A34:I34"/>
    <mergeCell ref="A35:I35"/>
    <mergeCell ref="G21:H21"/>
    <mergeCell ref="A37:B37"/>
    <mergeCell ref="D37:F37"/>
    <mergeCell ref="G37:H37"/>
    <mergeCell ref="B26:B27"/>
    <mergeCell ref="B28:B29"/>
    <mergeCell ref="A32:I32"/>
    <mergeCell ref="A23:B23"/>
    <mergeCell ref="A24:B24"/>
    <mergeCell ref="A18:H18"/>
    <mergeCell ref="A19:H19"/>
    <mergeCell ref="A21:B21"/>
    <mergeCell ref="D21:F21"/>
    <mergeCell ref="A17:H17"/>
    <mergeCell ref="F2:H2"/>
    <mergeCell ref="A9:B9"/>
    <mergeCell ref="A4:H4"/>
    <mergeCell ref="A5:B5"/>
    <mergeCell ref="A8:B8"/>
    <mergeCell ref="A6:B6"/>
    <mergeCell ref="A2:D2"/>
    <mergeCell ref="D6:F6"/>
  </mergeCells>
  <phoneticPr fontId="4"/>
  <conditionalFormatting sqref="E25:E31">
    <cfRule type="cellIs" dxfId="57" priority="56" operator="between">
      <formula>41</formula>
      <formula>120</formula>
    </cfRule>
  </conditionalFormatting>
  <conditionalFormatting sqref="E41:E47">
    <cfRule type="cellIs" dxfId="56" priority="2" operator="between">
      <formula>41</formula>
      <formula>120</formula>
    </cfRule>
  </conditionalFormatting>
  <conditionalFormatting sqref="E54:E57 E67:E70">
    <cfRule type="cellIs" dxfId="55" priority="1" operator="between">
      <formula>41</formula>
      <formula>120</formula>
    </cfRule>
  </conditionalFormatting>
  <conditionalFormatting sqref="H9:H16">
    <cfRule type="cellIs" dxfId="54" priority="20" operator="greaterThan">
      <formula>599999999</formula>
    </cfRule>
    <cfRule type="cellIs" dxfId="53" priority="21" operator="between">
      <formula>1</formula>
      <formula>500000000</formula>
    </cfRule>
  </conditionalFormatting>
  <conditionalFormatting sqref="H24:H31">
    <cfRule type="cellIs" dxfId="52" priority="18" operator="greaterThan">
      <formula>599999999</formula>
    </cfRule>
    <cfRule type="cellIs" dxfId="51" priority="19" operator="between">
      <formula>1</formula>
      <formula>500000000</formula>
    </cfRule>
  </conditionalFormatting>
  <conditionalFormatting sqref="H40:H47">
    <cfRule type="cellIs" dxfId="50" priority="16" operator="greaterThan">
      <formula>599999999</formula>
    </cfRule>
    <cfRule type="cellIs" dxfId="49" priority="17" operator="between">
      <formula>1</formula>
      <formula>500000000</formula>
    </cfRule>
  </conditionalFormatting>
  <conditionalFormatting sqref="H53:H57">
    <cfRule type="cellIs" dxfId="48" priority="14" operator="greaterThan">
      <formula>599999999</formula>
    </cfRule>
    <cfRule type="cellIs" dxfId="47" priority="15" operator="between">
      <formula>1</formula>
      <formula>500000000</formula>
    </cfRule>
  </conditionalFormatting>
  <conditionalFormatting sqref="H66:H70">
    <cfRule type="cellIs" dxfId="46" priority="12" operator="greaterThan">
      <formula>599999999</formula>
    </cfRule>
    <cfRule type="cellIs" dxfId="45" priority="13" operator="between">
      <formula>1</formula>
      <formula>500000000</formula>
    </cfRule>
  </conditionalFormatting>
  <dataValidations count="4">
    <dataValidation type="list" allowBlank="1" showInputMessage="1" showErrorMessage="1" sqref="B10:B16" xr:uid="{F3BFD699-7C40-47A2-B014-FF2C2541E145}">
      <formula1>$K$9:$K$13</formula1>
    </dataValidation>
    <dataValidation type="list" allowBlank="1" showInputMessage="1" showErrorMessage="1" sqref="B30:B31 B46:B47 B57 B70" xr:uid="{FD463E15-B5A9-402E-A8ED-0766671BF4B6}">
      <formula1>"73kg以下,90kg以下,無差別"</formula1>
    </dataValidation>
    <dataValidation type="list" allowBlank="1" showInputMessage="1" showErrorMessage="1" sqref="C5" xr:uid="{BC49EE4C-62BE-EA48-9DA4-0D5AD1D3188B}">
      <formula1>#REF!</formula1>
    </dataValidation>
    <dataValidation type="list" allowBlank="1" showInputMessage="1" showErrorMessage="1" sqref="I67:I70 G10:G16 I54:I57 G25:G31 I25:I31 G41:G47 I41:I47 G54:G57 G67:G70" xr:uid="{0410973E-6E13-4375-8E3D-FF4EFF0E5937}">
      <formula1>"〇"</formula1>
    </dataValidation>
  </dataValidations>
  <pageMargins left="0.43307086614173229" right="0.23622047244094491" top="0.74803149606299213" bottom="0.74803149606299213" header="0.31496062992125984" footer="0.31496062992125984"/>
  <pageSetup paperSize="9" scale="89" fitToHeight="0" orientation="portrait" r:id="rId1"/>
  <rowBreaks count="1" manualBreakCount="1">
    <brk id="35" max="8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58" operator="between" id="{74DBAE3D-0AFB-4A54-80F9-07E252D0A7BF}">
            <xm:f>Facesheet!$E$18</xm:f>
            <xm:f>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D25:D31</xm:sqref>
        </x14:conditionalFormatting>
        <x14:conditionalFormatting xmlns:xm="http://schemas.microsoft.com/office/excel/2006/main">
          <x14:cfRule type="cellIs" priority="5" operator="between" id="{4C849164-968E-4B5E-82A7-1A912CA20BB1}">
            <xm:f>Facesheet!$E$18</xm:f>
            <xm:f>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D41:D47</xm:sqref>
        </x14:conditionalFormatting>
        <x14:conditionalFormatting xmlns:xm="http://schemas.microsoft.com/office/excel/2006/main">
          <x14:cfRule type="cellIs" priority="4" operator="between" id="{B832F89E-A58B-4BD7-BA60-D7F21CD50250}">
            <xm:f>Facesheet!$E$18</xm:f>
            <xm:f>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D54:D57</xm:sqref>
        </x14:conditionalFormatting>
        <x14:conditionalFormatting xmlns:xm="http://schemas.microsoft.com/office/excel/2006/main">
          <x14:cfRule type="cellIs" priority="3" operator="between" id="{7DF0B1D2-E05F-4BFA-9BFB-994C679E47EE}">
            <xm:f>Facesheet!$E$18</xm:f>
            <xm:f>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D67:D70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65C04-062A-4B9C-A419-6752BE17A48A}">
  <dimension ref="C3:E36"/>
  <sheetViews>
    <sheetView workbookViewId="0">
      <selection activeCell="E5" sqref="E5"/>
    </sheetView>
  </sheetViews>
  <sheetFormatPr defaultRowHeight="13.5" x14ac:dyDescent="0.15"/>
  <cols>
    <col min="5" max="5" width="55" customWidth="1"/>
  </cols>
  <sheetData>
    <row r="3" spans="3:5" x14ac:dyDescent="0.15">
      <c r="C3" t="str">
        <f>IF('6.柔道'!C9="", "", '6.柔道'!C9)</f>
        <v/>
      </c>
    </row>
    <row r="4" spans="3:5" x14ac:dyDescent="0.15">
      <c r="C4" t="str">
        <f>IF('6.柔道'!C10="", "", '6.柔道'!C10)</f>
        <v/>
      </c>
    </row>
    <row r="5" spans="3:5" x14ac:dyDescent="0.15">
      <c r="C5" t="str">
        <f>IF('6.柔道'!C11="", "", '6.柔道'!C11)</f>
        <v/>
      </c>
      <c r="E5" t="s">
        <v>289</v>
      </c>
    </row>
    <row r="6" spans="3:5" x14ac:dyDescent="0.15">
      <c r="C6" t="str">
        <f>IF('6.柔道'!C12="", "", '6.柔道'!C12)</f>
        <v/>
      </c>
    </row>
    <row r="7" spans="3:5" x14ac:dyDescent="0.15">
      <c r="C7" t="str">
        <f>IF('6.柔道'!C13="", "", '6.柔道'!C13)</f>
        <v/>
      </c>
    </row>
    <row r="8" spans="3:5" x14ac:dyDescent="0.15">
      <c r="C8" t="str">
        <f>IF('6.柔道'!C14="", "", '6.柔道'!C14)</f>
        <v/>
      </c>
    </row>
    <row r="9" spans="3:5" x14ac:dyDescent="0.15">
      <c r="C9" t="str">
        <f>IF('6.柔道'!C15="", "", '6.柔道'!C15)</f>
        <v/>
      </c>
    </row>
    <row r="10" spans="3:5" x14ac:dyDescent="0.15">
      <c r="C10" t="str">
        <f>IF('6.柔道'!C16="", "", '6.柔道'!C16)</f>
        <v/>
      </c>
    </row>
    <row r="11" spans="3:5" x14ac:dyDescent="0.15">
      <c r="C11" t="str">
        <f>IF('6.柔道'!C24="", "", '6.柔道'!C24)</f>
        <v/>
      </c>
    </row>
    <row r="12" spans="3:5" x14ac:dyDescent="0.15">
      <c r="C12" t="str">
        <f>IF('6.柔道'!C25="", "", '6.柔道'!C25)</f>
        <v/>
      </c>
    </row>
    <row r="13" spans="3:5" x14ac:dyDescent="0.15">
      <c r="C13" t="str">
        <f>IF('6.柔道'!C26="", "", '6.柔道'!C26)</f>
        <v/>
      </c>
    </row>
    <row r="14" spans="3:5" x14ac:dyDescent="0.15">
      <c r="C14" t="str">
        <f>IF('6.柔道'!C27="", "", '6.柔道'!C27)</f>
        <v/>
      </c>
    </row>
    <row r="15" spans="3:5" x14ac:dyDescent="0.15">
      <c r="C15" t="str">
        <f>IF('6.柔道'!C28="", "", '6.柔道'!C28)</f>
        <v/>
      </c>
    </row>
    <row r="16" spans="3:5" x14ac:dyDescent="0.15">
      <c r="C16" t="str">
        <f>IF('6.柔道'!C29="", "", '6.柔道'!C29)</f>
        <v/>
      </c>
    </row>
    <row r="17" spans="3:3" x14ac:dyDescent="0.15">
      <c r="C17" t="str">
        <f>IF('6.柔道'!C30="", "", '6.柔道'!C30)</f>
        <v/>
      </c>
    </row>
    <row r="18" spans="3:3" x14ac:dyDescent="0.15">
      <c r="C18" t="str">
        <f>IF('6.柔道'!C31="", "", '6.柔道'!C31)</f>
        <v/>
      </c>
    </row>
    <row r="19" spans="3:3" x14ac:dyDescent="0.15">
      <c r="C19" t="str">
        <f>IF('6.柔道'!C40="", "", '6.柔道'!C40)</f>
        <v/>
      </c>
    </row>
    <row r="20" spans="3:3" x14ac:dyDescent="0.15">
      <c r="C20" t="str">
        <f>IF('6.柔道'!C41="", "", '6.柔道'!C41)</f>
        <v/>
      </c>
    </row>
    <row r="21" spans="3:3" x14ac:dyDescent="0.15">
      <c r="C21" t="str">
        <f>IF('6.柔道'!C42="", "", '6.柔道'!C42)</f>
        <v/>
      </c>
    </row>
    <row r="22" spans="3:3" x14ac:dyDescent="0.15">
      <c r="C22" t="str">
        <f>IF('6.柔道'!C43="", "", '6.柔道'!C43)</f>
        <v/>
      </c>
    </row>
    <row r="23" spans="3:3" x14ac:dyDescent="0.15">
      <c r="C23" t="str">
        <f>IF('6.柔道'!C44="", "", '6.柔道'!C44)</f>
        <v/>
      </c>
    </row>
    <row r="24" spans="3:3" x14ac:dyDescent="0.15">
      <c r="C24" t="str">
        <f>IF('6.柔道'!C45="", "", '6.柔道'!C45)</f>
        <v/>
      </c>
    </row>
    <row r="25" spans="3:3" x14ac:dyDescent="0.15">
      <c r="C25" t="str">
        <f>IF('6.柔道'!C46="", "", '6.柔道'!C46)</f>
        <v/>
      </c>
    </row>
    <row r="26" spans="3:3" x14ac:dyDescent="0.15">
      <c r="C26" t="str">
        <f>IF('6.柔道'!C47="", "", '6.柔道'!C47)</f>
        <v/>
      </c>
    </row>
    <row r="27" spans="3:3" x14ac:dyDescent="0.15">
      <c r="C27" t="str">
        <f>IF('6.柔道'!C53="", "", '6.柔道'!C53)</f>
        <v/>
      </c>
    </row>
    <row r="28" spans="3:3" x14ac:dyDescent="0.15">
      <c r="C28" t="str">
        <f>IF('6.柔道'!C54="", "", '6.柔道'!C54)</f>
        <v/>
      </c>
    </row>
    <row r="29" spans="3:3" x14ac:dyDescent="0.15">
      <c r="C29" t="str">
        <f>IF('6.柔道'!C55="", "", '6.柔道'!C55)</f>
        <v/>
      </c>
    </row>
    <row r="30" spans="3:3" x14ac:dyDescent="0.15">
      <c r="C30" t="str">
        <f>IF('6.柔道'!C56="", "", '6.柔道'!C56)</f>
        <v/>
      </c>
    </row>
    <row r="31" spans="3:3" x14ac:dyDescent="0.15">
      <c r="C31" t="str">
        <f>IF('6.柔道'!C57="", "", '6.柔道'!C57)</f>
        <v/>
      </c>
    </row>
    <row r="32" spans="3:3" x14ac:dyDescent="0.15">
      <c r="C32" t="str">
        <f>IF('6.柔道'!C66="", "", '6.柔道'!C66)</f>
        <v/>
      </c>
    </row>
    <row r="33" spans="3:3" x14ac:dyDescent="0.15">
      <c r="C33" t="str">
        <f>IF('6.柔道'!C67="", "", '6.柔道'!C67)</f>
        <v/>
      </c>
    </row>
    <row r="34" spans="3:3" x14ac:dyDescent="0.15">
      <c r="C34" t="str">
        <f>IF('6.柔道'!C68="", "", '6.柔道'!C68)</f>
        <v/>
      </c>
    </row>
    <row r="35" spans="3:3" x14ac:dyDescent="0.15">
      <c r="C35" t="str">
        <f>IF('6.柔道'!C69="", "", '6.柔道'!C69)</f>
        <v/>
      </c>
    </row>
    <row r="36" spans="3:3" x14ac:dyDescent="0.15">
      <c r="C36" t="str">
        <f>IF('6.柔道'!C70="", "", '6.柔道'!C70)</f>
        <v/>
      </c>
    </row>
  </sheetData>
  <phoneticPr fontId="4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7"/>
  <dimension ref="A1:G570"/>
  <sheetViews>
    <sheetView view="pageBreakPreview" zoomScale="40" zoomScaleNormal="100" zoomScaleSheetLayoutView="40" workbookViewId="0">
      <pane ySplit="5" topLeftCell="A6" activePane="bottomLeft" state="frozen"/>
      <selection activeCell="E78" sqref="E78"/>
      <selection pane="bottomLeft" activeCell="G30" sqref="G30:G34"/>
    </sheetView>
  </sheetViews>
  <sheetFormatPr defaultColWidth="9" defaultRowHeight="14.25" x14ac:dyDescent="0.15"/>
  <cols>
    <col min="1" max="1" width="8" style="6" customWidth="1"/>
    <col min="2" max="2" width="12.125" style="6" customWidth="1"/>
    <col min="3" max="3" width="18.625" style="6" customWidth="1"/>
    <col min="4" max="4" width="15.75" style="29" customWidth="1"/>
    <col min="5" max="5" width="7.25" style="6" customWidth="1"/>
    <col min="6" max="6" width="37.75" style="6" customWidth="1"/>
    <col min="7" max="7" width="8.125" style="6" customWidth="1"/>
    <col min="8" max="106" width="3.625" style="6" customWidth="1"/>
    <col min="107" max="16384" width="9" style="6"/>
  </cols>
  <sheetData>
    <row r="1" spans="1:7" x14ac:dyDescent="0.15">
      <c r="F1" s="124" t="s">
        <v>162</v>
      </c>
    </row>
    <row r="2" spans="1:7" s="7" customFormat="1" ht="18.75" x14ac:dyDescent="0.15">
      <c r="A2" s="474" t="str">
        <f>"第"&amp;Facesheet!$B$2&amp;"回福岡県民スポーツ大会"</f>
        <v>第69回福岡県民スポーツ大会</v>
      </c>
      <c r="B2" s="474"/>
      <c r="C2" s="474"/>
      <c r="D2" s="474"/>
      <c r="F2" s="126"/>
    </row>
    <row r="4" spans="1:7" ht="25.5" x14ac:dyDescent="0.15">
      <c r="A4" s="477" t="s">
        <v>190</v>
      </c>
      <c r="B4" s="477"/>
      <c r="C4" s="477"/>
      <c r="D4" s="477"/>
      <c r="E4" s="477"/>
      <c r="F4" s="477"/>
    </row>
    <row r="5" spans="1:7" ht="21.75" customHeight="1" x14ac:dyDescent="0.15">
      <c r="A5" s="500" t="s">
        <v>101</v>
      </c>
      <c r="B5" s="501"/>
      <c r="C5" s="170">
        <f>①役員名簿!$B$7</f>
        <v>0</v>
      </c>
      <c r="D5" s="183" t="s">
        <v>102</v>
      </c>
    </row>
    <row r="6" spans="1:7" ht="24" customHeight="1" x14ac:dyDescent="0.15">
      <c r="A6" s="472" t="s">
        <v>106</v>
      </c>
      <c r="B6" s="472"/>
      <c r="C6" s="66" t="s">
        <v>107</v>
      </c>
      <c r="D6" s="473" t="s">
        <v>108</v>
      </c>
      <c r="E6" s="473"/>
      <c r="F6" s="473"/>
    </row>
    <row r="7" spans="1:7" ht="7.5" customHeight="1" x14ac:dyDescent="0.15">
      <c r="C7" s="194"/>
    </row>
    <row r="8" spans="1:7" ht="21.75" customHeight="1" x14ac:dyDescent="0.15">
      <c r="A8" s="435"/>
      <c r="B8" s="435"/>
      <c r="C8" s="77" t="s">
        <v>37</v>
      </c>
      <c r="D8" s="134" t="s">
        <v>110</v>
      </c>
      <c r="E8" s="77" t="s">
        <v>26</v>
      </c>
      <c r="F8" s="77" t="s">
        <v>27</v>
      </c>
    </row>
    <row r="9" spans="1:7" ht="21.75" customHeight="1" x14ac:dyDescent="0.15">
      <c r="A9" s="488" t="s">
        <v>166</v>
      </c>
      <c r="B9" s="488"/>
      <c r="C9" s="80"/>
      <c r="D9" s="23"/>
      <c r="E9" s="137" t="str">
        <f>IF(D9="","",DATEDIF(D9,Facesheet!$B$4,"Y"))</f>
        <v/>
      </c>
      <c r="F9" s="10"/>
      <c r="G9" s="30"/>
    </row>
    <row r="10" spans="1:7" ht="21.75" customHeight="1" x14ac:dyDescent="0.15">
      <c r="A10" s="135" t="s">
        <v>168</v>
      </c>
      <c r="B10" s="135" t="s">
        <v>191</v>
      </c>
      <c r="C10" s="80"/>
      <c r="D10" s="23"/>
      <c r="E10" s="137" t="str">
        <f>IF(D10="","",DATEDIF(D10,Facesheet!$B$4,"Y"))</f>
        <v/>
      </c>
      <c r="F10" s="10"/>
    </row>
    <row r="11" spans="1:7" ht="33.75" customHeight="1" x14ac:dyDescent="0.15">
      <c r="A11" s="135" t="s">
        <v>192</v>
      </c>
      <c r="B11" s="195" t="s">
        <v>193</v>
      </c>
      <c r="C11" s="80"/>
      <c r="D11" s="22"/>
      <c r="E11" s="137" t="str">
        <f>IF(D11="","",DATEDIF(D11,Facesheet!$B$4,"Y"))</f>
        <v/>
      </c>
      <c r="F11" s="10"/>
    </row>
    <row r="12" spans="1:7" ht="33.75" customHeight="1" x14ac:dyDescent="0.15">
      <c r="A12" s="135" t="s">
        <v>172</v>
      </c>
      <c r="B12" s="195" t="s">
        <v>194</v>
      </c>
      <c r="C12" s="80"/>
      <c r="D12" s="22"/>
      <c r="E12" s="137" t="str">
        <f>IF(D12="","",DATEDIF(D12,Facesheet!$B$4,"Y"))</f>
        <v/>
      </c>
      <c r="F12" s="10"/>
    </row>
    <row r="13" spans="1:7" ht="33.75" customHeight="1" x14ac:dyDescent="0.15">
      <c r="A13" s="135" t="s">
        <v>174</v>
      </c>
      <c r="B13" s="195" t="s">
        <v>195</v>
      </c>
      <c r="C13" s="80"/>
      <c r="D13" s="22"/>
      <c r="E13" s="137" t="str">
        <f>IF(D13="","",DATEDIF(D13,Facesheet!$B$4,"Y"))</f>
        <v/>
      </c>
      <c r="F13" s="10"/>
    </row>
    <row r="14" spans="1:7" ht="21.75" customHeight="1" x14ac:dyDescent="0.15">
      <c r="A14" s="135" t="s">
        <v>176</v>
      </c>
      <c r="B14" s="135" t="s">
        <v>196</v>
      </c>
      <c r="C14" s="80"/>
      <c r="D14" s="22"/>
      <c r="E14" s="137" t="str">
        <f>IF(D14="","",DATEDIF(D14,Facesheet!$B$4,"Y"))</f>
        <v/>
      </c>
      <c r="F14" s="10"/>
    </row>
    <row r="15" spans="1:7" ht="21.75" customHeight="1" x14ac:dyDescent="0.15">
      <c r="A15" s="504" t="s">
        <v>321</v>
      </c>
      <c r="B15" s="504"/>
      <c r="C15" s="504"/>
      <c r="D15" s="504"/>
      <c r="E15" s="504"/>
      <c r="F15" s="504"/>
      <c r="G15" s="504"/>
    </row>
    <row r="16" spans="1:7" ht="24" customHeight="1" x14ac:dyDescent="0.15">
      <c r="F16" s="30"/>
    </row>
    <row r="17" spans="1:7" ht="24" customHeight="1" x14ac:dyDescent="0.15">
      <c r="A17" s="472" t="s">
        <v>116</v>
      </c>
      <c r="B17" s="472"/>
      <c r="C17" s="66" t="s">
        <v>107</v>
      </c>
      <c r="D17" s="473" t="s">
        <v>108</v>
      </c>
      <c r="E17" s="473"/>
      <c r="F17" s="473"/>
    </row>
    <row r="18" spans="1:7" ht="7.5" customHeight="1" x14ac:dyDescent="0.15"/>
    <row r="19" spans="1:7" ht="21.75" customHeight="1" x14ac:dyDescent="0.15">
      <c r="A19" s="435"/>
      <c r="B19" s="435"/>
      <c r="C19" s="98" t="s">
        <v>37</v>
      </c>
      <c r="D19" s="167" t="s">
        <v>110</v>
      </c>
      <c r="E19" s="98" t="s">
        <v>26</v>
      </c>
      <c r="F19" s="77" t="s">
        <v>27</v>
      </c>
    </row>
    <row r="20" spans="1:7" ht="21.75" customHeight="1" x14ac:dyDescent="0.15">
      <c r="A20" s="488" t="s">
        <v>49</v>
      </c>
      <c r="B20" s="488"/>
      <c r="C20" s="12"/>
      <c r="D20" s="19"/>
      <c r="E20" s="137" t="str">
        <f>IF(D20="","",DATEDIF(D20,Facesheet!$B$4,"Y"))</f>
        <v/>
      </c>
      <c r="F20" s="18"/>
    </row>
    <row r="21" spans="1:7" ht="21.75" customHeight="1" x14ac:dyDescent="0.15">
      <c r="A21" s="488" t="s">
        <v>197</v>
      </c>
      <c r="B21" s="488"/>
      <c r="C21" s="12"/>
      <c r="D21" s="20"/>
      <c r="E21" s="137" t="str">
        <f>IF(D21="","",DATEDIF(D21,Facesheet!$B$4,"Y"))</f>
        <v/>
      </c>
      <c r="F21" s="18"/>
    </row>
    <row r="22" spans="1:7" ht="21.75" customHeight="1" x14ac:dyDescent="0.15">
      <c r="A22" s="488" t="s">
        <v>198</v>
      </c>
      <c r="B22" s="488"/>
      <c r="C22" s="12"/>
      <c r="D22" s="20"/>
      <c r="E22" s="137" t="str">
        <f>IF(D22="","",DATEDIF(D22,Facesheet!$B$4,"Y"))</f>
        <v/>
      </c>
      <c r="F22" s="18"/>
    </row>
    <row r="23" spans="1:7" ht="35.25" customHeight="1" x14ac:dyDescent="0.15">
      <c r="A23" s="512" t="s">
        <v>199</v>
      </c>
      <c r="B23" s="512"/>
      <c r="C23" s="12"/>
      <c r="D23" s="20"/>
      <c r="E23" s="137" t="str">
        <f>IF(D23="","",DATEDIF(D23,Facesheet!$B$4,"Y"))</f>
        <v/>
      </c>
      <c r="F23" s="18"/>
    </row>
    <row r="24" spans="1:7" ht="21.75" customHeight="1" x14ac:dyDescent="0.15">
      <c r="A24" s="475" t="s">
        <v>322</v>
      </c>
      <c r="B24" s="493"/>
      <c r="C24" s="493"/>
      <c r="D24" s="493"/>
      <c r="E24" s="493"/>
      <c r="F24" s="493"/>
    </row>
    <row r="25" spans="1:7" ht="24" customHeight="1" x14ac:dyDescent="0.15"/>
    <row r="26" spans="1:7" ht="24" customHeight="1" x14ac:dyDescent="0.15">
      <c r="A26" s="472" t="s">
        <v>117</v>
      </c>
      <c r="B26" s="472"/>
      <c r="C26" s="66" t="s">
        <v>107</v>
      </c>
      <c r="D26" s="473" t="s">
        <v>108</v>
      </c>
      <c r="E26" s="473"/>
      <c r="F26" s="473"/>
    </row>
    <row r="27" spans="1:7" ht="7.5" customHeight="1" x14ac:dyDescent="0.15"/>
    <row r="28" spans="1:7" ht="21.75" customHeight="1" x14ac:dyDescent="0.15">
      <c r="A28" s="432"/>
      <c r="B28" s="434"/>
      <c r="C28" s="77" t="s">
        <v>37</v>
      </c>
      <c r="D28" s="134" t="s">
        <v>110</v>
      </c>
      <c r="E28" s="77" t="s">
        <v>26</v>
      </c>
      <c r="F28" s="77" t="s">
        <v>111</v>
      </c>
      <c r="G28" s="77" t="s">
        <v>118</v>
      </c>
    </row>
    <row r="29" spans="1:7" ht="21.75" customHeight="1" x14ac:dyDescent="0.15">
      <c r="A29" s="498" t="s">
        <v>49</v>
      </c>
      <c r="B29" s="509"/>
      <c r="C29" s="80"/>
      <c r="D29" s="22"/>
      <c r="E29" s="137" t="str">
        <f>IF(D29="","",DATEDIF(D29,Facesheet!$B$4,"Y"))</f>
        <v/>
      </c>
      <c r="F29" s="18"/>
      <c r="G29" s="226"/>
    </row>
    <row r="30" spans="1:7" ht="21.75" customHeight="1" x14ac:dyDescent="0.15">
      <c r="A30" s="498" t="s">
        <v>197</v>
      </c>
      <c r="B30" s="509"/>
      <c r="C30" s="80"/>
      <c r="D30" s="22"/>
      <c r="E30" s="31" t="str">
        <f>IF(D30="","",DATEDIF(D30,Facesheet!$B$4,"Y"))</f>
        <v/>
      </c>
      <c r="F30" s="18"/>
      <c r="G30" s="57"/>
    </row>
    <row r="31" spans="1:7" ht="21.75" customHeight="1" x14ac:dyDescent="0.15">
      <c r="A31" s="498" t="s">
        <v>200</v>
      </c>
      <c r="B31" s="509"/>
      <c r="C31" s="80"/>
      <c r="D31" s="22"/>
      <c r="E31" s="31" t="str">
        <f>IF(D31="","",DATEDIF(D31,Facesheet!$B$4,"Y"))</f>
        <v/>
      </c>
      <c r="F31" s="18"/>
      <c r="G31" s="57"/>
    </row>
    <row r="32" spans="1:7" ht="21.75" customHeight="1" x14ac:dyDescent="0.15">
      <c r="A32" s="498" t="s">
        <v>198</v>
      </c>
      <c r="B32" s="509"/>
      <c r="C32" s="80"/>
      <c r="D32" s="22"/>
      <c r="E32" s="31" t="str">
        <f>IF(D32="","",DATEDIF(D32,Facesheet!$B$4,"Y"))</f>
        <v/>
      </c>
      <c r="F32" s="18"/>
      <c r="G32" s="57"/>
    </row>
    <row r="33" spans="1:7" ht="21.75" customHeight="1" x14ac:dyDescent="0.15">
      <c r="A33" s="498" t="s">
        <v>201</v>
      </c>
      <c r="B33" s="509"/>
      <c r="C33" s="80"/>
      <c r="D33" s="22"/>
      <c r="E33" s="31" t="str">
        <f>IF(D33="","",DATEDIF(D33,Facesheet!$B$4,"Y"))</f>
        <v/>
      </c>
      <c r="F33" s="18"/>
      <c r="G33" s="57"/>
    </row>
    <row r="34" spans="1:7" ht="35.25" customHeight="1" x14ac:dyDescent="0.15">
      <c r="A34" s="510" t="s">
        <v>202</v>
      </c>
      <c r="B34" s="511"/>
      <c r="C34" s="80"/>
      <c r="D34" s="22"/>
      <c r="E34" s="31" t="str">
        <f>IF(D34="","",DATEDIF(D34,Facesheet!$B$4,"Y"))</f>
        <v/>
      </c>
      <c r="F34" s="18"/>
      <c r="G34" s="57"/>
    </row>
    <row r="35" spans="1:7" ht="21.75" customHeight="1" x14ac:dyDescent="0.15">
      <c r="A35" s="475" t="s">
        <v>203</v>
      </c>
      <c r="B35" s="493"/>
      <c r="C35" s="493"/>
      <c r="D35" s="493"/>
      <c r="E35" s="493"/>
      <c r="F35" s="493"/>
      <c r="G35" s="493"/>
    </row>
    <row r="36" spans="1:7" ht="24" customHeight="1" x14ac:dyDescent="0.15"/>
    <row r="37" spans="1:7" ht="24" customHeight="1" x14ac:dyDescent="0.15">
      <c r="A37" s="472" t="s">
        <v>120</v>
      </c>
      <c r="B37" s="472"/>
      <c r="C37" s="66" t="s">
        <v>107</v>
      </c>
      <c r="D37" s="473" t="s">
        <v>108</v>
      </c>
      <c r="E37" s="473"/>
      <c r="F37" s="473"/>
    </row>
    <row r="38" spans="1:7" ht="7.5" customHeight="1" x14ac:dyDescent="0.15"/>
    <row r="39" spans="1:7" ht="21.75" customHeight="1" x14ac:dyDescent="0.15">
      <c r="A39" s="432"/>
      <c r="B39" s="434"/>
      <c r="C39" s="77" t="s">
        <v>37</v>
      </c>
      <c r="D39" s="134" t="s">
        <v>110</v>
      </c>
      <c r="E39" s="77" t="s">
        <v>26</v>
      </c>
      <c r="F39" s="77" t="s">
        <v>111</v>
      </c>
      <c r="G39" s="77" t="s">
        <v>118</v>
      </c>
    </row>
    <row r="40" spans="1:7" ht="21.75" customHeight="1" x14ac:dyDescent="0.15">
      <c r="A40" s="498" t="s">
        <v>49</v>
      </c>
      <c r="B40" s="509"/>
      <c r="C40" s="80"/>
      <c r="D40" s="22"/>
      <c r="E40" s="137" t="str">
        <f>IF(D40="","",DATEDIF(D40,Facesheet!$B$4,"Y"))</f>
        <v/>
      </c>
      <c r="F40" s="18"/>
      <c r="G40" s="226"/>
    </row>
    <row r="41" spans="1:7" ht="21.75" customHeight="1" x14ac:dyDescent="0.15">
      <c r="A41" s="498" t="s">
        <v>197</v>
      </c>
      <c r="B41" s="509"/>
      <c r="C41" s="80"/>
      <c r="D41" s="22"/>
      <c r="E41" s="31" t="str">
        <f>IF(D41="","",DATEDIF(D41,Facesheet!$B$4,"Y"))</f>
        <v/>
      </c>
      <c r="F41" s="18"/>
      <c r="G41" s="57"/>
    </row>
    <row r="42" spans="1:7" ht="21.75" customHeight="1" x14ac:dyDescent="0.15">
      <c r="A42" s="498" t="s">
        <v>198</v>
      </c>
      <c r="B42" s="509"/>
      <c r="C42" s="80"/>
      <c r="D42" s="22"/>
      <c r="E42" s="31" t="str">
        <f>IF(D42="","",DATEDIF(D42,Facesheet!$B$4,"Y"))</f>
        <v/>
      </c>
      <c r="F42" s="18"/>
      <c r="G42" s="57"/>
    </row>
    <row r="43" spans="1:7" ht="21.75" customHeight="1" x14ac:dyDescent="0.15">
      <c r="A43" s="510" t="s">
        <v>204</v>
      </c>
      <c r="B43" s="511"/>
      <c r="C43" s="80"/>
      <c r="D43" s="22"/>
      <c r="E43" s="31" t="str">
        <f>IF(D43="","",DATEDIF(D43,Facesheet!$B$4,"Y"))</f>
        <v/>
      </c>
      <c r="F43" s="18"/>
      <c r="G43" s="57"/>
    </row>
    <row r="44" spans="1:7" ht="21.75" customHeight="1" x14ac:dyDescent="0.15">
      <c r="A44" s="475" t="s">
        <v>205</v>
      </c>
      <c r="B44" s="475"/>
      <c r="C44" s="475"/>
      <c r="D44" s="475"/>
      <c r="E44" s="475"/>
      <c r="F44" s="475"/>
      <c r="G44" s="475"/>
    </row>
    <row r="45" spans="1:7" ht="21.75" customHeight="1" x14ac:dyDescent="0.15"/>
    <row r="46" spans="1:7" ht="21.75" customHeight="1" x14ac:dyDescent="0.15"/>
    <row r="47" spans="1:7" ht="21.75" customHeight="1" x14ac:dyDescent="0.15"/>
    <row r="48" spans="1:7" ht="21.75" customHeight="1" x14ac:dyDescent="0.15"/>
    <row r="49" ht="21.75" customHeight="1" x14ac:dyDescent="0.15"/>
    <row r="50" ht="21.75" customHeight="1" x14ac:dyDescent="0.15"/>
    <row r="51" ht="21.75" customHeight="1" x14ac:dyDescent="0.15"/>
    <row r="52" ht="21.75" customHeight="1" x14ac:dyDescent="0.15"/>
    <row r="53" ht="21.75" customHeight="1" x14ac:dyDescent="0.15"/>
    <row r="54" ht="21.75" customHeight="1" x14ac:dyDescent="0.15"/>
    <row r="55" ht="21.75" customHeight="1" x14ac:dyDescent="0.15"/>
    <row r="56" ht="21.75" customHeight="1" x14ac:dyDescent="0.15"/>
    <row r="57" ht="21.75" customHeight="1" x14ac:dyDescent="0.15"/>
    <row r="58" ht="21.75" customHeight="1" x14ac:dyDescent="0.15"/>
    <row r="59" ht="21.75" customHeight="1" x14ac:dyDescent="0.15"/>
    <row r="60" ht="21.75" customHeight="1" x14ac:dyDescent="0.15"/>
    <row r="61" ht="21.75" customHeight="1" x14ac:dyDescent="0.15"/>
    <row r="62" ht="21.75" customHeight="1" x14ac:dyDescent="0.15"/>
    <row r="63" ht="21.75" customHeight="1" x14ac:dyDescent="0.15"/>
    <row r="64" ht="21.75" customHeight="1" x14ac:dyDescent="0.15"/>
    <row r="65" ht="21.75" customHeight="1" x14ac:dyDescent="0.15"/>
    <row r="66" ht="21.75" customHeight="1" x14ac:dyDescent="0.15"/>
    <row r="67" ht="21.75" customHeight="1" x14ac:dyDescent="0.15"/>
    <row r="68" ht="21.75" customHeight="1" x14ac:dyDescent="0.15"/>
    <row r="69" ht="21.75" customHeight="1" x14ac:dyDescent="0.15"/>
    <row r="70" ht="21.75" customHeight="1" x14ac:dyDescent="0.15"/>
    <row r="71" ht="21.75" customHeight="1" x14ac:dyDescent="0.15"/>
    <row r="72" ht="21.75" customHeight="1" x14ac:dyDescent="0.15"/>
    <row r="73" ht="21.75" customHeight="1" x14ac:dyDescent="0.15"/>
    <row r="74" ht="21.75" customHeight="1" x14ac:dyDescent="0.15"/>
    <row r="75" ht="21.75" customHeight="1" x14ac:dyDescent="0.15"/>
    <row r="76" ht="21.75" customHeight="1" x14ac:dyDescent="0.15"/>
    <row r="77" ht="21.75" customHeight="1" x14ac:dyDescent="0.15"/>
    <row r="78" ht="21.75" customHeight="1" x14ac:dyDescent="0.15"/>
    <row r="79" ht="21.75" customHeight="1" x14ac:dyDescent="0.15"/>
    <row r="80" ht="21.75" customHeight="1" x14ac:dyDescent="0.15"/>
    <row r="81" ht="21.75" customHeight="1" x14ac:dyDescent="0.15"/>
    <row r="82" ht="21.75" customHeight="1" x14ac:dyDescent="0.15"/>
    <row r="83" ht="21.75" customHeight="1" x14ac:dyDescent="0.15"/>
    <row r="84" ht="21.75" customHeight="1" x14ac:dyDescent="0.15"/>
    <row r="85" ht="21.75" customHeight="1" x14ac:dyDescent="0.15"/>
    <row r="86" ht="21.75" customHeight="1" x14ac:dyDescent="0.15"/>
    <row r="87" ht="21.75" customHeight="1" x14ac:dyDescent="0.15"/>
    <row r="88" ht="21.75" customHeight="1" x14ac:dyDescent="0.15"/>
    <row r="89" ht="21.75" customHeight="1" x14ac:dyDescent="0.15"/>
    <row r="90" ht="21.75" customHeight="1" x14ac:dyDescent="0.15"/>
    <row r="91" ht="21.75" customHeight="1" x14ac:dyDescent="0.15"/>
    <row r="92" ht="21.75" customHeight="1" x14ac:dyDescent="0.15"/>
    <row r="93" ht="21.75" customHeight="1" x14ac:dyDescent="0.15"/>
    <row r="94" ht="21.75" customHeight="1" x14ac:dyDescent="0.15"/>
    <row r="95" ht="21.75" customHeight="1" x14ac:dyDescent="0.15"/>
    <row r="96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  <row r="122" ht="21.75" customHeight="1" x14ac:dyDescent="0.15"/>
    <row r="123" ht="21.75" customHeight="1" x14ac:dyDescent="0.15"/>
    <row r="124" ht="21.75" customHeight="1" x14ac:dyDescent="0.15"/>
    <row r="125" ht="21.75" customHeight="1" x14ac:dyDescent="0.15"/>
    <row r="126" ht="21.75" customHeight="1" x14ac:dyDescent="0.15"/>
    <row r="127" ht="21.75" customHeight="1" x14ac:dyDescent="0.15"/>
    <row r="128" ht="21.75" customHeight="1" x14ac:dyDescent="0.15"/>
    <row r="129" ht="21.75" customHeight="1" x14ac:dyDescent="0.15"/>
    <row r="130" ht="21.75" customHeight="1" x14ac:dyDescent="0.15"/>
    <row r="131" ht="21.75" customHeight="1" x14ac:dyDescent="0.15"/>
    <row r="132" ht="21.75" customHeight="1" x14ac:dyDescent="0.15"/>
    <row r="133" ht="21.75" customHeight="1" x14ac:dyDescent="0.15"/>
    <row r="134" ht="21.75" customHeight="1" x14ac:dyDescent="0.15"/>
    <row r="135" ht="21.75" customHeight="1" x14ac:dyDescent="0.15"/>
    <row r="136" ht="21.75" customHeight="1" x14ac:dyDescent="0.15"/>
    <row r="137" ht="21.75" customHeight="1" x14ac:dyDescent="0.15"/>
    <row r="138" ht="21.75" customHeight="1" x14ac:dyDescent="0.15"/>
    <row r="139" ht="21.75" customHeight="1" x14ac:dyDescent="0.15"/>
    <row r="140" ht="21.75" customHeight="1" x14ac:dyDescent="0.15"/>
    <row r="141" ht="21.75" customHeight="1" x14ac:dyDescent="0.15"/>
    <row r="142" ht="21.75" customHeight="1" x14ac:dyDescent="0.15"/>
    <row r="143" ht="21.75" customHeight="1" x14ac:dyDescent="0.15"/>
    <row r="144" ht="21.75" customHeight="1" x14ac:dyDescent="0.15"/>
    <row r="145" ht="21.75" customHeight="1" x14ac:dyDescent="0.15"/>
    <row r="146" ht="21.75" customHeight="1" x14ac:dyDescent="0.15"/>
    <row r="147" ht="21.75" customHeight="1" x14ac:dyDescent="0.15"/>
    <row r="148" ht="21.75" customHeight="1" x14ac:dyDescent="0.15"/>
    <row r="149" ht="21.75" customHeight="1" x14ac:dyDescent="0.15"/>
    <row r="150" ht="21.75" customHeight="1" x14ac:dyDescent="0.15"/>
    <row r="151" ht="21.75" customHeight="1" x14ac:dyDescent="0.15"/>
    <row r="152" ht="21.75" customHeight="1" x14ac:dyDescent="0.15"/>
    <row r="153" ht="21.75" customHeight="1" x14ac:dyDescent="0.15"/>
    <row r="154" ht="21.75" customHeight="1" x14ac:dyDescent="0.15"/>
    <row r="155" ht="21.75" customHeight="1" x14ac:dyDescent="0.15"/>
    <row r="156" ht="21.75" customHeight="1" x14ac:dyDescent="0.15"/>
    <row r="157" ht="21.75" customHeight="1" x14ac:dyDescent="0.15"/>
    <row r="158" ht="21.75" customHeight="1" x14ac:dyDescent="0.15"/>
    <row r="159" ht="21.75" customHeight="1" x14ac:dyDescent="0.15"/>
    <row r="160" ht="21.75" customHeight="1" x14ac:dyDescent="0.15"/>
    <row r="161" ht="21.75" customHeight="1" x14ac:dyDescent="0.15"/>
    <row r="162" ht="21.75" customHeight="1" x14ac:dyDescent="0.15"/>
    <row r="163" ht="21.75" customHeight="1" x14ac:dyDescent="0.15"/>
    <row r="164" ht="21.75" customHeight="1" x14ac:dyDescent="0.15"/>
    <row r="165" ht="21.75" customHeight="1" x14ac:dyDescent="0.15"/>
    <row r="166" ht="21.75" customHeight="1" x14ac:dyDescent="0.15"/>
    <row r="167" ht="21.75" customHeight="1" x14ac:dyDescent="0.15"/>
    <row r="168" ht="21.75" customHeight="1" x14ac:dyDescent="0.15"/>
    <row r="169" ht="21.75" customHeight="1" x14ac:dyDescent="0.15"/>
    <row r="170" ht="21.75" customHeight="1" x14ac:dyDescent="0.15"/>
    <row r="171" ht="21.75" customHeight="1" x14ac:dyDescent="0.15"/>
    <row r="172" ht="21.75" customHeight="1" x14ac:dyDescent="0.15"/>
    <row r="173" ht="21.75" customHeight="1" x14ac:dyDescent="0.15"/>
    <row r="174" ht="21.75" customHeight="1" x14ac:dyDescent="0.15"/>
    <row r="175" ht="21.75" customHeight="1" x14ac:dyDescent="0.15"/>
    <row r="176" ht="21.75" customHeight="1" x14ac:dyDescent="0.15"/>
    <row r="177" ht="21.75" customHeight="1" x14ac:dyDescent="0.15"/>
    <row r="178" ht="21.75" customHeight="1" x14ac:dyDescent="0.15"/>
    <row r="179" ht="21.75" customHeight="1" x14ac:dyDescent="0.15"/>
    <row r="180" ht="21.75" customHeight="1" x14ac:dyDescent="0.15"/>
    <row r="181" ht="21.75" customHeight="1" x14ac:dyDescent="0.15"/>
    <row r="182" ht="21.75" customHeight="1" x14ac:dyDescent="0.15"/>
    <row r="183" ht="21.75" customHeight="1" x14ac:dyDescent="0.15"/>
    <row r="184" ht="21.75" customHeight="1" x14ac:dyDescent="0.15"/>
    <row r="185" ht="21.75" customHeight="1" x14ac:dyDescent="0.15"/>
    <row r="186" ht="21.75" customHeight="1" x14ac:dyDescent="0.15"/>
    <row r="187" ht="21.75" customHeight="1" x14ac:dyDescent="0.15"/>
    <row r="188" ht="21.75" customHeight="1" x14ac:dyDescent="0.15"/>
    <row r="189" ht="21.75" customHeight="1" x14ac:dyDescent="0.15"/>
    <row r="190" ht="21.75" customHeight="1" x14ac:dyDescent="0.15"/>
    <row r="191" ht="21.75" customHeight="1" x14ac:dyDescent="0.15"/>
    <row r="192" ht="21.75" customHeight="1" x14ac:dyDescent="0.15"/>
    <row r="193" ht="21.75" customHeight="1" x14ac:dyDescent="0.15"/>
    <row r="194" ht="21.75" customHeight="1" x14ac:dyDescent="0.15"/>
    <row r="195" ht="21.75" customHeight="1" x14ac:dyDescent="0.15"/>
    <row r="196" ht="21.75" customHeight="1" x14ac:dyDescent="0.15"/>
    <row r="197" ht="21.75" customHeight="1" x14ac:dyDescent="0.15"/>
    <row r="198" ht="21.75" customHeight="1" x14ac:dyDescent="0.15"/>
    <row r="199" ht="21.75" customHeight="1" x14ac:dyDescent="0.15"/>
    <row r="200" ht="21.75" customHeight="1" x14ac:dyDescent="0.15"/>
    <row r="201" ht="21.75" customHeight="1" x14ac:dyDescent="0.15"/>
    <row r="202" ht="21.75" customHeight="1" x14ac:dyDescent="0.15"/>
    <row r="203" ht="21.75" customHeight="1" x14ac:dyDescent="0.15"/>
    <row r="204" ht="21.75" customHeight="1" x14ac:dyDescent="0.15"/>
    <row r="205" ht="21.75" customHeight="1" x14ac:dyDescent="0.15"/>
    <row r="206" ht="21.75" customHeight="1" x14ac:dyDescent="0.15"/>
    <row r="207" ht="21.75" customHeight="1" x14ac:dyDescent="0.15"/>
    <row r="208" ht="21.75" customHeight="1" x14ac:dyDescent="0.15"/>
    <row r="209" ht="21.75" customHeight="1" x14ac:dyDescent="0.15"/>
    <row r="210" ht="21.75" customHeight="1" x14ac:dyDescent="0.15"/>
    <row r="211" ht="21.75" customHeight="1" x14ac:dyDescent="0.15"/>
    <row r="212" ht="21.75" customHeight="1" x14ac:dyDescent="0.15"/>
    <row r="213" ht="21.75" customHeight="1" x14ac:dyDescent="0.15"/>
    <row r="214" ht="21.75" customHeight="1" x14ac:dyDescent="0.15"/>
    <row r="215" ht="21.75" customHeight="1" x14ac:dyDescent="0.15"/>
    <row r="216" ht="21.75" customHeight="1" x14ac:dyDescent="0.15"/>
    <row r="217" ht="21.75" customHeight="1" x14ac:dyDescent="0.15"/>
    <row r="218" ht="21.75" customHeight="1" x14ac:dyDescent="0.15"/>
    <row r="219" ht="21.75" customHeight="1" x14ac:dyDescent="0.15"/>
    <row r="220" ht="21.75" customHeight="1" x14ac:dyDescent="0.15"/>
    <row r="221" ht="21.75" customHeight="1" x14ac:dyDescent="0.15"/>
    <row r="222" ht="21.75" customHeight="1" x14ac:dyDescent="0.15"/>
    <row r="223" ht="21.75" customHeight="1" x14ac:dyDescent="0.15"/>
    <row r="224" ht="21.75" customHeight="1" x14ac:dyDescent="0.15"/>
    <row r="225" ht="21.75" customHeight="1" x14ac:dyDescent="0.15"/>
    <row r="226" ht="21.75" customHeight="1" x14ac:dyDescent="0.15"/>
    <row r="227" ht="21.75" customHeight="1" x14ac:dyDescent="0.15"/>
    <row r="228" ht="21.75" customHeight="1" x14ac:dyDescent="0.15"/>
    <row r="229" ht="21.75" customHeight="1" x14ac:dyDescent="0.15"/>
    <row r="230" ht="21.75" customHeight="1" x14ac:dyDescent="0.15"/>
    <row r="231" ht="21.75" customHeight="1" x14ac:dyDescent="0.15"/>
    <row r="232" ht="21.75" customHeight="1" x14ac:dyDescent="0.15"/>
    <row r="233" ht="21.75" customHeight="1" x14ac:dyDescent="0.15"/>
    <row r="234" ht="21.75" customHeight="1" x14ac:dyDescent="0.15"/>
    <row r="235" ht="21.75" customHeight="1" x14ac:dyDescent="0.15"/>
    <row r="236" ht="21.75" customHeight="1" x14ac:dyDescent="0.15"/>
    <row r="237" ht="21.75" customHeight="1" x14ac:dyDescent="0.15"/>
    <row r="238" ht="21.75" customHeight="1" x14ac:dyDescent="0.15"/>
    <row r="239" ht="21.75" customHeight="1" x14ac:dyDescent="0.15"/>
    <row r="240" ht="21.75" customHeight="1" x14ac:dyDescent="0.15"/>
    <row r="241" ht="21.75" customHeight="1" x14ac:dyDescent="0.15"/>
    <row r="242" ht="21.75" customHeight="1" x14ac:dyDescent="0.15"/>
    <row r="243" ht="21.75" customHeight="1" x14ac:dyDescent="0.15"/>
    <row r="244" ht="21.75" customHeight="1" x14ac:dyDescent="0.15"/>
    <row r="245" ht="21.75" customHeight="1" x14ac:dyDescent="0.15"/>
    <row r="246" ht="21.75" customHeight="1" x14ac:dyDescent="0.15"/>
    <row r="247" ht="21.75" customHeight="1" x14ac:dyDescent="0.15"/>
    <row r="248" ht="21.75" customHeight="1" x14ac:dyDescent="0.15"/>
    <row r="249" ht="21.75" customHeight="1" x14ac:dyDescent="0.15"/>
    <row r="250" ht="21.75" customHeight="1" x14ac:dyDescent="0.15"/>
    <row r="251" ht="21.75" customHeight="1" x14ac:dyDescent="0.15"/>
    <row r="252" ht="21.75" customHeight="1" x14ac:dyDescent="0.15"/>
    <row r="253" ht="21.75" customHeight="1" x14ac:dyDescent="0.15"/>
    <row r="254" ht="21.75" customHeight="1" x14ac:dyDescent="0.15"/>
    <row r="255" ht="21.75" customHeight="1" x14ac:dyDescent="0.15"/>
    <row r="256" ht="21.75" customHeight="1" x14ac:dyDescent="0.15"/>
    <row r="257" ht="21.75" customHeight="1" x14ac:dyDescent="0.15"/>
    <row r="258" ht="21.75" customHeight="1" x14ac:dyDescent="0.15"/>
    <row r="259" ht="21.75" customHeight="1" x14ac:dyDescent="0.15"/>
    <row r="260" ht="21.75" customHeight="1" x14ac:dyDescent="0.15"/>
    <row r="261" ht="21.75" customHeight="1" x14ac:dyDescent="0.15"/>
    <row r="262" ht="21.75" customHeight="1" x14ac:dyDescent="0.15"/>
    <row r="263" ht="21.75" customHeight="1" x14ac:dyDescent="0.15"/>
    <row r="264" ht="21.75" customHeight="1" x14ac:dyDescent="0.15"/>
    <row r="265" ht="21.75" customHeight="1" x14ac:dyDescent="0.15"/>
    <row r="266" ht="21.75" customHeight="1" x14ac:dyDescent="0.15"/>
    <row r="267" ht="21.75" customHeight="1" x14ac:dyDescent="0.15"/>
    <row r="268" ht="21.75" customHeight="1" x14ac:dyDescent="0.15"/>
    <row r="269" ht="21.75" customHeight="1" x14ac:dyDescent="0.15"/>
    <row r="270" ht="21.75" customHeight="1" x14ac:dyDescent="0.15"/>
    <row r="271" ht="21.75" customHeight="1" x14ac:dyDescent="0.15"/>
    <row r="272" ht="21.75" customHeight="1" x14ac:dyDescent="0.15"/>
    <row r="273" ht="21.75" customHeight="1" x14ac:dyDescent="0.15"/>
    <row r="274" ht="21.75" customHeight="1" x14ac:dyDescent="0.15"/>
    <row r="275" ht="21.75" customHeight="1" x14ac:dyDescent="0.15"/>
    <row r="276" ht="21.75" customHeight="1" x14ac:dyDescent="0.15"/>
    <row r="277" ht="21.75" customHeight="1" x14ac:dyDescent="0.15"/>
    <row r="278" ht="21.75" customHeight="1" x14ac:dyDescent="0.15"/>
    <row r="279" ht="21.75" customHeight="1" x14ac:dyDescent="0.15"/>
    <row r="280" ht="21.75" customHeight="1" x14ac:dyDescent="0.15"/>
    <row r="281" ht="21.75" customHeight="1" x14ac:dyDescent="0.15"/>
    <row r="282" ht="21.75" customHeight="1" x14ac:dyDescent="0.15"/>
    <row r="283" ht="21.75" customHeight="1" x14ac:dyDescent="0.15"/>
    <row r="284" ht="21.75" customHeight="1" x14ac:dyDescent="0.15"/>
    <row r="285" ht="21.75" customHeight="1" x14ac:dyDescent="0.15"/>
    <row r="286" ht="21.75" customHeight="1" x14ac:dyDescent="0.15"/>
    <row r="287" ht="21.75" customHeight="1" x14ac:dyDescent="0.15"/>
    <row r="288" ht="21.75" customHeight="1" x14ac:dyDescent="0.15"/>
    <row r="289" ht="21.75" customHeight="1" x14ac:dyDescent="0.15"/>
    <row r="290" ht="21.75" customHeight="1" x14ac:dyDescent="0.15"/>
    <row r="291" ht="21.75" customHeight="1" x14ac:dyDescent="0.15"/>
    <row r="292" ht="21.75" customHeight="1" x14ac:dyDescent="0.15"/>
    <row r="293" ht="21.75" customHeight="1" x14ac:dyDescent="0.15"/>
    <row r="294" ht="21.75" customHeight="1" x14ac:dyDescent="0.15"/>
    <row r="295" ht="21.75" customHeight="1" x14ac:dyDescent="0.15"/>
    <row r="296" ht="21.75" customHeight="1" x14ac:dyDescent="0.15"/>
    <row r="297" ht="21.75" customHeight="1" x14ac:dyDescent="0.15"/>
    <row r="298" ht="21.75" customHeight="1" x14ac:dyDescent="0.15"/>
    <row r="299" ht="21.75" customHeight="1" x14ac:dyDescent="0.15"/>
    <row r="300" ht="21.75" customHeight="1" x14ac:dyDescent="0.15"/>
    <row r="301" ht="21.75" customHeight="1" x14ac:dyDescent="0.15"/>
    <row r="302" ht="21.75" customHeight="1" x14ac:dyDescent="0.15"/>
    <row r="303" ht="21.75" customHeight="1" x14ac:dyDescent="0.15"/>
    <row r="304" ht="21.75" customHeight="1" x14ac:dyDescent="0.15"/>
    <row r="305" ht="21.75" customHeight="1" x14ac:dyDescent="0.15"/>
    <row r="306" ht="21.75" customHeight="1" x14ac:dyDescent="0.15"/>
    <row r="307" ht="21.75" customHeight="1" x14ac:dyDescent="0.15"/>
    <row r="308" ht="21.75" customHeight="1" x14ac:dyDescent="0.15"/>
    <row r="309" ht="21.75" customHeight="1" x14ac:dyDescent="0.15"/>
    <row r="310" ht="21.75" customHeight="1" x14ac:dyDescent="0.15"/>
    <row r="311" ht="21.75" customHeight="1" x14ac:dyDescent="0.15"/>
    <row r="312" ht="21.75" customHeight="1" x14ac:dyDescent="0.15"/>
    <row r="313" ht="21.75" customHeight="1" x14ac:dyDescent="0.15"/>
    <row r="314" ht="21.75" customHeight="1" x14ac:dyDescent="0.15"/>
    <row r="315" ht="21.75" customHeight="1" x14ac:dyDescent="0.15"/>
    <row r="316" ht="21.75" customHeight="1" x14ac:dyDescent="0.15"/>
    <row r="317" ht="21.75" customHeight="1" x14ac:dyDescent="0.15"/>
    <row r="318" ht="21.75" customHeight="1" x14ac:dyDescent="0.15"/>
    <row r="319" ht="21.75" customHeight="1" x14ac:dyDescent="0.15"/>
    <row r="320" ht="21.75" customHeight="1" x14ac:dyDescent="0.15"/>
    <row r="321" ht="21.75" customHeight="1" x14ac:dyDescent="0.15"/>
    <row r="322" ht="21.75" customHeight="1" x14ac:dyDescent="0.15"/>
    <row r="323" ht="21.75" customHeight="1" x14ac:dyDescent="0.15"/>
    <row r="324" ht="21.75" customHeight="1" x14ac:dyDescent="0.15"/>
    <row r="325" ht="21.75" customHeight="1" x14ac:dyDescent="0.15"/>
    <row r="326" ht="21.75" customHeight="1" x14ac:dyDescent="0.15"/>
    <row r="327" ht="21.75" customHeight="1" x14ac:dyDescent="0.15"/>
    <row r="328" ht="21.75" customHeight="1" x14ac:dyDescent="0.15"/>
    <row r="329" ht="21.75" customHeight="1" x14ac:dyDescent="0.15"/>
    <row r="330" ht="21.75" customHeight="1" x14ac:dyDescent="0.15"/>
    <row r="331" ht="21.75" customHeight="1" x14ac:dyDescent="0.15"/>
    <row r="332" ht="21.75" customHeight="1" x14ac:dyDescent="0.15"/>
    <row r="333" ht="21.75" customHeight="1" x14ac:dyDescent="0.15"/>
    <row r="334" ht="21.75" customHeight="1" x14ac:dyDescent="0.15"/>
    <row r="335" ht="21.75" customHeight="1" x14ac:dyDescent="0.15"/>
    <row r="336" ht="21.75" customHeight="1" x14ac:dyDescent="0.15"/>
    <row r="337" ht="21.75" customHeight="1" x14ac:dyDescent="0.15"/>
    <row r="338" ht="21.75" customHeight="1" x14ac:dyDescent="0.15"/>
    <row r="339" ht="21.75" customHeight="1" x14ac:dyDescent="0.15"/>
    <row r="340" ht="21.75" customHeight="1" x14ac:dyDescent="0.15"/>
    <row r="341" ht="21.75" customHeight="1" x14ac:dyDescent="0.15"/>
    <row r="342" ht="21.75" customHeight="1" x14ac:dyDescent="0.15"/>
    <row r="343" ht="21.75" customHeight="1" x14ac:dyDescent="0.15"/>
    <row r="344" ht="21.75" customHeight="1" x14ac:dyDescent="0.15"/>
    <row r="345" ht="21.75" customHeight="1" x14ac:dyDescent="0.15"/>
    <row r="346" ht="21.75" customHeight="1" x14ac:dyDescent="0.15"/>
    <row r="347" ht="21.75" customHeight="1" x14ac:dyDescent="0.15"/>
    <row r="348" ht="21.75" customHeight="1" x14ac:dyDescent="0.15"/>
    <row r="349" ht="21.75" customHeight="1" x14ac:dyDescent="0.15"/>
    <row r="350" ht="21.75" customHeight="1" x14ac:dyDescent="0.15"/>
    <row r="351" ht="21.75" customHeight="1" x14ac:dyDescent="0.15"/>
    <row r="352" ht="21.75" customHeight="1" x14ac:dyDescent="0.15"/>
    <row r="353" ht="21.75" customHeight="1" x14ac:dyDescent="0.15"/>
    <row r="354" ht="21.75" customHeight="1" x14ac:dyDescent="0.15"/>
    <row r="355" ht="21.75" customHeight="1" x14ac:dyDescent="0.15"/>
    <row r="356" ht="21.75" customHeight="1" x14ac:dyDescent="0.15"/>
    <row r="357" ht="21.75" customHeight="1" x14ac:dyDescent="0.15"/>
    <row r="358" ht="21.75" customHeight="1" x14ac:dyDescent="0.15"/>
    <row r="359" ht="21.75" customHeight="1" x14ac:dyDescent="0.15"/>
    <row r="360" ht="21.75" customHeight="1" x14ac:dyDescent="0.15"/>
    <row r="361" ht="21.75" customHeight="1" x14ac:dyDescent="0.15"/>
    <row r="362" ht="21.75" customHeight="1" x14ac:dyDescent="0.15"/>
    <row r="363" ht="21.75" customHeight="1" x14ac:dyDescent="0.15"/>
    <row r="364" ht="21.75" customHeight="1" x14ac:dyDescent="0.15"/>
    <row r="365" ht="21.75" customHeight="1" x14ac:dyDescent="0.15"/>
    <row r="366" ht="21.75" customHeight="1" x14ac:dyDescent="0.15"/>
    <row r="367" ht="21.75" customHeight="1" x14ac:dyDescent="0.15"/>
    <row r="368" ht="21.75" customHeight="1" x14ac:dyDescent="0.15"/>
    <row r="369" ht="21.75" customHeight="1" x14ac:dyDescent="0.15"/>
    <row r="370" ht="21.75" customHeight="1" x14ac:dyDescent="0.15"/>
    <row r="371" ht="21.75" customHeight="1" x14ac:dyDescent="0.15"/>
    <row r="372" ht="21.75" customHeight="1" x14ac:dyDescent="0.15"/>
    <row r="373" ht="21.75" customHeight="1" x14ac:dyDescent="0.15"/>
    <row r="374" ht="21.75" customHeight="1" x14ac:dyDescent="0.15"/>
    <row r="375" ht="21.75" customHeight="1" x14ac:dyDescent="0.15"/>
    <row r="376" ht="21.75" customHeight="1" x14ac:dyDescent="0.15"/>
    <row r="377" ht="21.75" customHeight="1" x14ac:dyDescent="0.15"/>
    <row r="378" ht="21.75" customHeight="1" x14ac:dyDescent="0.15"/>
    <row r="379" ht="21.75" customHeight="1" x14ac:dyDescent="0.15"/>
    <row r="380" ht="21.75" customHeight="1" x14ac:dyDescent="0.15"/>
    <row r="381" ht="21.75" customHeight="1" x14ac:dyDescent="0.15"/>
    <row r="382" ht="21.75" customHeight="1" x14ac:dyDescent="0.15"/>
    <row r="383" ht="21.75" customHeight="1" x14ac:dyDescent="0.15"/>
    <row r="384" ht="21.75" customHeight="1" x14ac:dyDescent="0.15"/>
    <row r="385" ht="21.75" customHeight="1" x14ac:dyDescent="0.15"/>
    <row r="386" ht="21.75" customHeight="1" x14ac:dyDescent="0.15"/>
    <row r="387" ht="21.75" customHeight="1" x14ac:dyDescent="0.15"/>
    <row r="388" ht="21.75" customHeight="1" x14ac:dyDescent="0.15"/>
    <row r="389" ht="21.75" customHeight="1" x14ac:dyDescent="0.15"/>
    <row r="390" ht="21.75" customHeight="1" x14ac:dyDescent="0.15"/>
    <row r="391" ht="21.75" customHeight="1" x14ac:dyDescent="0.15"/>
    <row r="392" ht="21.75" customHeight="1" x14ac:dyDescent="0.15"/>
    <row r="393" ht="21.75" customHeight="1" x14ac:dyDescent="0.15"/>
    <row r="394" ht="21.75" customHeight="1" x14ac:dyDescent="0.15"/>
    <row r="395" ht="21.75" customHeight="1" x14ac:dyDescent="0.15"/>
    <row r="396" ht="21.75" customHeight="1" x14ac:dyDescent="0.15"/>
    <row r="397" ht="21.75" customHeight="1" x14ac:dyDescent="0.15"/>
    <row r="398" ht="21.75" customHeight="1" x14ac:dyDescent="0.15"/>
    <row r="399" ht="21.75" customHeight="1" x14ac:dyDescent="0.15"/>
    <row r="400" ht="21.75" customHeight="1" x14ac:dyDescent="0.15"/>
    <row r="401" ht="21.75" customHeight="1" x14ac:dyDescent="0.15"/>
    <row r="402" ht="21.75" customHeight="1" x14ac:dyDescent="0.15"/>
    <row r="403" ht="21.75" customHeight="1" x14ac:dyDescent="0.15"/>
    <row r="404" ht="21.75" customHeight="1" x14ac:dyDescent="0.15"/>
    <row r="405" ht="21.75" customHeight="1" x14ac:dyDescent="0.15"/>
    <row r="406" ht="21.75" customHeight="1" x14ac:dyDescent="0.15"/>
    <row r="407" ht="21.75" customHeight="1" x14ac:dyDescent="0.15"/>
    <row r="408" ht="21.75" customHeight="1" x14ac:dyDescent="0.15"/>
    <row r="409" ht="21.75" customHeight="1" x14ac:dyDescent="0.15"/>
    <row r="410" ht="21.75" customHeight="1" x14ac:dyDescent="0.15"/>
    <row r="411" ht="21.75" customHeight="1" x14ac:dyDescent="0.15"/>
    <row r="412" ht="21.75" customHeight="1" x14ac:dyDescent="0.15"/>
    <row r="413" ht="21.75" customHeight="1" x14ac:dyDescent="0.15"/>
    <row r="414" ht="21.75" customHeight="1" x14ac:dyDescent="0.15"/>
    <row r="415" ht="21.75" customHeight="1" x14ac:dyDescent="0.15"/>
    <row r="416" ht="21.75" customHeight="1" x14ac:dyDescent="0.15"/>
    <row r="417" ht="21.75" customHeight="1" x14ac:dyDescent="0.15"/>
    <row r="418" ht="21.75" customHeight="1" x14ac:dyDescent="0.15"/>
    <row r="419" ht="21.75" customHeight="1" x14ac:dyDescent="0.15"/>
    <row r="420" ht="21.75" customHeight="1" x14ac:dyDescent="0.15"/>
    <row r="421" ht="21.75" customHeight="1" x14ac:dyDescent="0.15"/>
    <row r="422" ht="21.75" customHeight="1" x14ac:dyDescent="0.15"/>
    <row r="423" ht="21.75" customHeight="1" x14ac:dyDescent="0.15"/>
    <row r="424" ht="21.75" customHeight="1" x14ac:dyDescent="0.15"/>
    <row r="425" ht="21.75" customHeight="1" x14ac:dyDescent="0.15"/>
    <row r="426" ht="21.75" customHeight="1" x14ac:dyDescent="0.15"/>
    <row r="427" ht="21.75" customHeight="1" x14ac:dyDescent="0.15"/>
    <row r="428" ht="21.75" customHeight="1" x14ac:dyDescent="0.15"/>
    <row r="429" ht="21.75" customHeight="1" x14ac:dyDescent="0.15"/>
    <row r="430" ht="21.75" customHeight="1" x14ac:dyDescent="0.15"/>
    <row r="431" ht="21.75" customHeight="1" x14ac:dyDescent="0.15"/>
    <row r="432" ht="21.75" customHeight="1" x14ac:dyDescent="0.15"/>
    <row r="433" ht="21.75" customHeight="1" x14ac:dyDescent="0.15"/>
    <row r="434" ht="21.75" customHeight="1" x14ac:dyDescent="0.15"/>
    <row r="435" ht="21.75" customHeight="1" x14ac:dyDescent="0.15"/>
    <row r="436" ht="21.75" customHeight="1" x14ac:dyDescent="0.15"/>
    <row r="437" ht="21.75" customHeight="1" x14ac:dyDescent="0.15"/>
    <row r="438" ht="21.75" customHeight="1" x14ac:dyDescent="0.15"/>
    <row r="439" ht="21.75" customHeight="1" x14ac:dyDescent="0.15"/>
    <row r="440" ht="21.75" customHeight="1" x14ac:dyDescent="0.15"/>
    <row r="441" ht="21.75" customHeight="1" x14ac:dyDescent="0.15"/>
    <row r="442" ht="21.75" customHeight="1" x14ac:dyDescent="0.15"/>
    <row r="443" ht="21.75" customHeight="1" x14ac:dyDescent="0.15"/>
    <row r="444" ht="21.75" customHeight="1" x14ac:dyDescent="0.15"/>
    <row r="445" ht="21.75" customHeight="1" x14ac:dyDescent="0.15"/>
    <row r="446" ht="21.75" customHeight="1" x14ac:dyDescent="0.15"/>
    <row r="447" ht="21.75" customHeight="1" x14ac:dyDescent="0.15"/>
    <row r="448" ht="21.75" customHeight="1" x14ac:dyDescent="0.15"/>
    <row r="449" ht="21.75" customHeight="1" x14ac:dyDescent="0.15"/>
    <row r="450" ht="21.75" customHeight="1" x14ac:dyDescent="0.15"/>
    <row r="451" ht="21.75" customHeight="1" x14ac:dyDescent="0.15"/>
    <row r="452" ht="21.75" customHeight="1" x14ac:dyDescent="0.15"/>
    <row r="453" ht="21.75" customHeight="1" x14ac:dyDescent="0.15"/>
    <row r="454" ht="21.75" customHeight="1" x14ac:dyDescent="0.15"/>
    <row r="455" ht="21.75" customHeight="1" x14ac:dyDescent="0.15"/>
    <row r="456" ht="21.75" customHeight="1" x14ac:dyDescent="0.15"/>
    <row r="457" ht="21.75" customHeight="1" x14ac:dyDescent="0.15"/>
    <row r="458" ht="21.75" customHeight="1" x14ac:dyDescent="0.15"/>
    <row r="459" ht="21.75" customHeight="1" x14ac:dyDescent="0.15"/>
    <row r="460" ht="21.75" customHeight="1" x14ac:dyDescent="0.15"/>
    <row r="461" ht="21.75" customHeight="1" x14ac:dyDescent="0.15"/>
    <row r="462" ht="21.75" customHeight="1" x14ac:dyDescent="0.15"/>
    <row r="463" ht="21.75" customHeight="1" x14ac:dyDescent="0.15"/>
    <row r="464" ht="21.75" customHeight="1" x14ac:dyDescent="0.15"/>
    <row r="465" ht="21.75" customHeight="1" x14ac:dyDescent="0.15"/>
    <row r="466" ht="21.75" customHeight="1" x14ac:dyDescent="0.15"/>
    <row r="467" ht="21.75" customHeight="1" x14ac:dyDescent="0.15"/>
    <row r="468" ht="21.75" customHeight="1" x14ac:dyDescent="0.15"/>
    <row r="469" ht="21.75" customHeight="1" x14ac:dyDescent="0.15"/>
    <row r="470" ht="21.75" customHeight="1" x14ac:dyDescent="0.15"/>
    <row r="471" ht="21.75" customHeight="1" x14ac:dyDescent="0.15"/>
    <row r="472" ht="21.75" customHeight="1" x14ac:dyDescent="0.15"/>
    <row r="473" ht="21.75" customHeight="1" x14ac:dyDescent="0.15"/>
    <row r="474" ht="21.75" customHeight="1" x14ac:dyDescent="0.15"/>
    <row r="475" ht="21.75" customHeight="1" x14ac:dyDescent="0.15"/>
    <row r="476" ht="21.75" customHeight="1" x14ac:dyDescent="0.15"/>
    <row r="477" ht="21.75" customHeight="1" x14ac:dyDescent="0.15"/>
    <row r="478" ht="21.75" customHeight="1" x14ac:dyDescent="0.15"/>
    <row r="479" ht="21.75" customHeight="1" x14ac:dyDescent="0.15"/>
    <row r="480" ht="21.75" customHeight="1" x14ac:dyDescent="0.15"/>
    <row r="481" ht="21.75" customHeight="1" x14ac:dyDescent="0.15"/>
    <row r="482" ht="21.75" customHeight="1" x14ac:dyDescent="0.15"/>
    <row r="483" ht="21.75" customHeight="1" x14ac:dyDescent="0.15"/>
    <row r="484" ht="21.75" customHeight="1" x14ac:dyDescent="0.15"/>
    <row r="485" ht="21.75" customHeight="1" x14ac:dyDescent="0.15"/>
    <row r="486" ht="21.75" customHeight="1" x14ac:dyDescent="0.15"/>
    <row r="487" ht="21.75" customHeight="1" x14ac:dyDescent="0.15"/>
    <row r="488" ht="21.75" customHeight="1" x14ac:dyDescent="0.15"/>
    <row r="489" ht="21.75" customHeight="1" x14ac:dyDescent="0.15"/>
    <row r="490" ht="21.75" customHeight="1" x14ac:dyDescent="0.15"/>
    <row r="491" ht="21.75" customHeight="1" x14ac:dyDescent="0.15"/>
    <row r="492" ht="21.75" customHeight="1" x14ac:dyDescent="0.15"/>
    <row r="493" ht="21.75" customHeight="1" x14ac:dyDescent="0.15"/>
    <row r="494" ht="21.75" customHeight="1" x14ac:dyDescent="0.15"/>
    <row r="495" ht="21.75" customHeight="1" x14ac:dyDescent="0.15"/>
    <row r="496" ht="21.75" customHeight="1" x14ac:dyDescent="0.15"/>
    <row r="497" ht="21.75" customHeight="1" x14ac:dyDescent="0.15"/>
    <row r="498" ht="21.75" customHeight="1" x14ac:dyDescent="0.15"/>
    <row r="499" ht="21.75" customHeight="1" x14ac:dyDescent="0.15"/>
    <row r="500" ht="21.75" customHeight="1" x14ac:dyDescent="0.15"/>
    <row r="501" ht="21.75" customHeight="1" x14ac:dyDescent="0.15"/>
    <row r="502" ht="21.75" customHeight="1" x14ac:dyDescent="0.15"/>
    <row r="503" ht="21.75" customHeight="1" x14ac:dyDescent="0.15"/>
    <row r="504" ht="21.75" customHeight="1" x14ac:dyDescent="0.15"/>
    <row r="505" ht="21.75" customHeight="1" x14ac:dyDescent="0.15"/>
    <row r="506" ht="21.75" customHeight="1" x14ac:dyDescent="0.15"/>
    <row r="507" ht="21.75" customHeight="1" x14ac:dyDescent="0.15"/>
    <row r="508" ht="21.75" customHeight="1" x14ac:dyDescent="0.15"/>
    <row r="509" ht="21.75" customHeight="1" x14ac:dyDescent="0.15"/>
    <row r="510" ht="21.75" customHeight="1" x14ac:dyDescent="0.15"/>
    <row r="511" ht="21.75" customHeight="1" x14ac:dyDescent="0.15"/>
    <row r="512" ht="21.75" customHeight="1" x14ac:dyDescent="0.15"/>
    <row r="513" ht="21.75" customHeight="1" x14ac:dyDescent="0.15"/>
    <row r="514" ht="21.75" customHeight="1" x14ac:dyDescent="0.15"/>
    <row r="515" ht="21.75" customHeight="1" x14ac:dyDescent="0.15"/>
    <row r="516" ht="21.75" customHeight="1" x14ac:dyDescent="0.15"/>
    <row r="517" ht="21.75" customHeight="1" x14ac:dyDescent="0.15"/>
    <row r="518" ht="21.75" customHeight="1" x14ac:dyDescent="0.15"/>
    <row r="519" ht="21.75" customHeight="1" x14ac:dyDescent="0.15"/>
    <row r="520" ht="21.75" customHeight="1" x14ac:dyDescent="0.15"/>
    <row r="521" ht="21.75" customHeight="1" x14ac:dyDescent="0.15"/>
    <row r="522" ht="21.75" customHeight="1" x14ac:dyDescent="0.15"/>
    <row r="523" ht="21.75" customHeight="1" x14ac:dyDescent="0.15"/>
    <row r="524" ht="21.75" customHeight="1" x14ac:dyDescent="0.15"/>
    <row r="525" ht="21.75" customHeight="1" x14ac:dyDescent="0.15"/>
    <row r="526" ht="21.75" customHeight="1" x14ac:dyDescent="0.15"/>
    <row r="527" ht="21.75" customHeight="1" x14ac:dyDescent="0.15"/>
    <row r="528" ht="21.75" customHeight="1" x14ac:dyDescent="0.15"/>
    <row r="529" ht="21.75" customHeight="1" x14ac:dyDescent="0.15"/>
    <row r="530" ht="21.75" customHeight="1" x14ac:dyDescent="0.15"/>
    <row r="531" ht="21.75" customHeight="1" x14ac:dyDescent="0.15"/>
    <row r="532" ht="21.75" customHeight="1" x14ac:dyDescent="0.15"/>
    <row r="533" ht="21.75" customHeight="1" x14ac:dyDescent="0.15"/>
    <row r="534" ht="21.75" customHeight="1" x14ac:dyDescent="0.15"/>
    <row r="535" ht="21.75" customHeight="1" x14ac:dyDescent="0.15"/>
    <row r="536" ht="21.75" customHeight="1" x14ac:dyDescent="0.15"/>
    <row r="537" ht="21.75" customHeight="1" x14ac:dyDescent="0.15"/>
    <row r="538" ht="21.75" customHeight="1" x14ac:dyDescent="0.15"/>
    <row r="539" ht="21.75" customHeight="1" x14ac:dyDescent="0.15"/>
    <row r="540" ht="21.75" customHeight="1" x14ac:dyDescent="0.15"/>
    <row r="541" ht="21.75" customHeight="1" x14ac:dyDescent="0.15"/>
    <row r="542" ht="21.75" customHeight="1" x14ac:dyDescent="0.15"/>
    <row r="543" ht="21.75" customHeight="1" x14ac:dyDescent="0.15"/>
    <row r="544" ht="21.75" customHeight="1" x14ac:dyDescent="0.15"/>
    <row r="545" ht="21.75" customHeight="1" x14ac:dyDescent="0.15"/>
    <row r="546" ht="21.75" customHeight="1" x14ac:dyDescent="0.15"/>
    <row r="547" ht="21.75" customHeight="1" x14ac:dyDescent="0.15"/>
    <row r="548" ht="21.75" customHeight="1" x14ac:dyDescent="0.15"/>
    <row r="549" ht="21.75" customHeight="1" x14ac:dyDescent="0.15"/>
    <row r="550" ht="21.75" customHeight="1" x14ac:dyDescent="0.15"/>
    <row r="551" ht="21.75" customHeight="1" x14ac:dyDescent="0.15"/>
    <row r="552" ht="21.75" customHeight="1" x14ac:dyDescent="0.15"/>
    <row r="553" ht="21.75" customHeight="1" x14ac:dyDescent="0.15"/>
    <row r="554" ht="21.75" customHeight="1" x14ac:dyDescent="0.15"/>
    <row r="555" ht="21.75" customHeight="1" x14ac:dyDescent="0.15"/>
    <row r="556" ht="21.75" customHeight="1" x14ac:dyDescent="0.15"/>
    <row r="557" ht="21.75" customHeight="1" x14ac:dyDescent="0.15"/>
    <row r="558" ht="21.75" customHeight="1" x14ac:dyDescent="0.15"/>
    <row r="559" ht="21.75" customHeight="1" x14ac:dyDescent="0.15"/>
    <row r="560" ht="21.75" customHeight="1" x14ac:dyDescent="0.15"/>
    <row r="561" ht="21.75" customHeight="1" x14ac:dyDescent="0.15"/>
    <row r="562" ht="21.75" customHeight="1" x14ac:dyDescent="0.15"/>
    <row r="563" ht="21.75" customHeight="1" x14ac:dyDescent="0.15"/>
    <row r="564" ht="21.75" customHeight="1" x14ac:dyDescent="0.15"/>
    <row r="565" ht="21.75" customHeight="1" x14ac:dyDescent="0.15"/>
    <row r="566" ht="21.75" customHeight="1" x14ac:dyDescent="0.15"/>
    <row r="567" ht="21.75" customHeight="1" x14ac:dyDescent="0.15"/>
    <row r="568" ht="21.75" customHeight="1" x14ac:dyDescent="0.15"/>
    <row r="569" ht="21.75" customHeight="1" x14ac:dyDescent="0.15"/>
    <row r="570" ht="21.75" customHeight="1" x14ac:dyDescent="0.15"/>
  </sheetData>
  <sheetProtection algorithmName="SHA-512" hashValue="FRdAdkHBYgqucfw1PyyKyb1OiFF/GmDwK4yydGBtll+24hsWpsRmIqKHmFAqJ77nUcXTweqvgD1TgbPXfkRR5Q==" saltValue="g5xgIKkq1vslT7BxCSuL9g==" spinCount="100000" sheet="1" selectLockedCells="1"/>
  <mergeCells count="34">
    <mergeCell ref="A2:D2"/>
    <mergeCell ref="D6:F6"/>
    <mergeCell ref="A9:B9"/>
    <mergeCell ref="A4:F4"/>
    <mergeCell ref="A5:B5"/>
    <mergeCell ref="A8:B8"/>
    <mergeCell ref="A6:B6"/>
    <mergeCell ref="A17:B17"/>
    <mergeCell ref="D17:F17"/>
    <mergeCell ref="A19:B19"/>
    <mergeCell ref="A20:B20"/>
    <mergeCell ref="A21:B21"/>
    <mergeCell ref="A33:B33"/>
    <mergeCell ref="A34:B34"/>
    <mergeCell ref="A15:G15"/>
    <mergeCell ref="A35:G35"/>
    <mergeCell ref="A37:B37"/>
    <mergeCell ref="D37:F37"/>
    <mergeCell ref="A28:B28"/>
    <mergeCell ref="A29:B29"/>
    <mergeCell ref="A30:B30"/>
    <mergeCell ref="A31:B31"/>
    <mergeCell ref="A32:B32"/>
    <mergeCell ref="A22:B22"/>
    <mergeCell ref="A23:B23"/>
    <mergeCell ref="A24:F24"/>
    <mergeCell ref="A26:B26"/>
    <mergeCell ref="D26:F26"/>
    <mergeCell ref="A44:G44"/>
    <mergeCell ref="A39:B39"/>
    <mergeCell ref="A40:B40"/>
    <mergeCell ref="A41:B41"/>
    <mergeCell ref="A42:B42"/>
    <mergeCell ref="A43:B43"/>
  </mergeCells>
  <phoneticPr fontId="4"/>
  <conditionalFormatting sqref="E10">
    <cfRule type="cellIs" dxfId="35" priority="27" operator="between">
      <formula>25</formula>
      <formula>122</formula>
    </cfRule>
  </conditionalFormatting>
  <conditionalFormatting sqref="E11">
    <cfRule type="cellIs" dxfId="34" priority="26" operator="between">
      <formula>1</formula>
      <formula>25</formula>
    </cfRule>
  </conditionalFormatting>
  <conditionalFormatting sqref="E12">
    <cfRule type="cellIs" dxfId="33" priority="1" operator="between">
      <formula>1</formula>
      <formula>35</formula>
    </cfRule>
  </conditionalFormatting>
  <conditionalFormatting sqref="E13">
    <cfRule type="cellIs" dxfId="32" priority="7" operator="between">
      <formula>45</formula>
      <formula>1</formula>
    </cfRule>
  </conditionalFormatting>
  <conditionalFormatting sqref="E14">
    <cfRule type="cellIs" dxfId="31" priority="25" operator="between">
      <formula>54</formula>
      <formula>1</formula>
    </cfRule>
  </conditionalFormatting>
  <conditionalFormatting sqref="E23">
    <cfRule type="cellIs" dxfId="30" priority="22" operator="between">
      <formula>39</formula>
      <formula>1</formula>
    </cfRule>
  </conditionalFormatting>
  <conditionalFormatting sqref="E30:E34">
    <cfRule type="cellIs" dxfId="29" priority="14" operator="between">
      <formula>36</formula>
      <formula>120</formula>
    </cfRule>
  </conditionalFormatting>
  <conditionalFormatting sqref="E34">
    <cfRule type="cellIs" dxfId="28" priority="13" operator="between">
      <formula>1</formula>
      <formula>29</formula>
    </cfRule>
  </conditionalFormatting>
  <conditionalFormatting sqref="E41:E43">
    <cfRule type="cellIs" dxfId="27" priority="17" operator="between">
      <formula>36</formula>
      <formula>120</formula>
    </cfRule>
  </conditionalFormatting>
  <conditionalFormatting sqref="G9">
    <cfRule type="cellIs" dxfId="26" priority="64" operator="between">
      <formula>43586</formula>
      <formula>43830</formula>
    </cfRule>
  </conditionalFormatting>
  <dataValidations count="3">
    <dataValidation type="date" operator="greaterThanOrEqual" allowBlank="1" showInputMessage="1" showErrorMessage="1" errorTitle="申込できません" sqref="D11:D14 D29:D34 D40:D43" xr:uid="{6C19FFFC-456B-438B-B819-C167863E2AB9}">
      <formula1>$H$12</formula1>
    </dataValidation>
    <dataValidation type="list" allowBlank="1" showInputMessage="1" showErrorMessage="1" sqref="C5" xr:uid="{D31C92B2-F101-6240-8AEA-C43A6393B111}">
      <formula1>#REF!</formula1>
    </dataValidation>
    <dataValidation type="list" allowBlank="1" showInputMessage="1" showErrorMessage="1" sqref="G41:G43 G30:G34" xr:uid="{0FBB9749-577B-4E70-99EB-6BB9E1B3E047}">
      <formula1>"〇"</formula1>
    </dataValidation>
  </dataValidations>
  <pageMargins left="0.43307086614173229" right="0.23622047244094491" top="0.74803149606299213" bottom="0.74803149606299213" header="0.31496062992125984" footer="0.31496062992125984"/>
  <pageSetup paperSize="9" scale="75" fitToHeight="2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2" operator="between" id="{1C8888DB-E0E4-485E-9880-AEF2FECCDFC4}">
            <xm:f>Facesheet!$K$15</xm:f>
            <xm:f>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D10</xm:sqref>
        </x14:conditionalFormatting>
        <x14:conditionalFormatting xmlns:xm="http://schemas.microsoft.com/office/excel/2006/main">
          <x14:cfRule type="cellIs" priority="3" operator="greaterThan" id="{76B30EFF-4CC1-482D-942D-4836CBC2F77B}">
            <xm:f>Facesheet!$K$8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D11</xm:sqref>
        </x14:conditionalFormatting>
        <x14:conditionalFormatting xmlns:xm="http://schemas.microsoft.com/office/excel/2006/main">
          <x14:cfRule type="cellIs" priority="5" operator="greaterThan" id="{8D518BC8-72C7-4814-9F01-4AB026A6DE2C}">
            <xm:f>Facesheet!$K$10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D12</xm:sqref>
        </x14:conditionalFormatting>
        <x14:conditionalFormatting xmlns:xm="http://schemas.microsoft.com/office/excel/2006/main">
          <x14:cfRule type="cellIs" priority="8" operator="greaterThan" id="{B4C7B310-251C-4FF4-9D07-804298B254A0}">
            <xm:f>Facesheet!$K$12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D13</xm:sqref>
        </x14:conditionalFormatting>
        <x14:conditionalFormatting xmlns:xm="http://schemas.microsoft.com/office/excel/2006/main">
          <x14:cfRule type="cellIs" priority="11" operator="greaterThan" id="{4A7A3D24-021B-467F-9A8C-477AD9328A97}">
            <xm:f>Facesheet!$K$13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D14</xm:sqref>
        </x14:conditionalFormatting>
        <x14:conditionalFormatting xmlns:xm="http://schemas.microsoft.com/office/excel/2006/main">
          <x14:cfRule type="cellIs" priority="21" operator="greaterThan" id="{FAEEFC72-4BF0-4125-AC4C-D62E397186B0}">
            <xm:f>Facesheet!$K$11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D23</xm:sqref>
        </x14:conditionalFormatting>
        <x14:conditionalFormatting xmlns:xm="http://schemas.microsoft.com/office/excel/2006/main">
          <x14:cfRule type="cellIs" priority="15" operator="between" id="{77E90880-EAA8-4742-8F5E-9F6DEC7A413F}">
            <xm:f>Facesheet!$K$16</xm:f>
            <xm:f>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D30:D34</xm:sqref>
        </x14:conditionalFormatting>
        <x14:conditionalFormatting xmlns:xm="http://schemas.microsoft.com/office/excel/2006/main">
          <x14:cfRule type="cellIs" priority="12" operator="greaterThan" id="{713A2AF3-96E9-4AD0-BAC7-E2473525164B}">
            <xm:f>Facesheet!$K$9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D34</xm:sqref>
        </x14:conditionalFormatting>
        <x14:conditionalFormatting xmlns:xm="http://schemas.microsoft.com/office/excel/2006/main">
          <x14:cfRule type="cellIs" priority="16" operator="between" id="{D963192B-A873-499D-8574-22165983F35B}">
            <xm:f>Facesheet!$K$16</xm:f>
            <xm:f>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D41:D43</xm:sqref>
        </x14:conditionalFormatting>
      </x14:conditionalFormatting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051E5F-C63C-4054-B922-F30B267A4589}">
  <dimension ref="C3:E22"/>
  <sheetViews>
    <sheetView workbookViewId="0">
      <selection activeCell="E5" sqref="E5"/>
    </sheetView>
  </sheetViews>
  <sheetFormatPr defaultRowHeight="13.5" x14ac:dyDescent="0.15"/>
  <cols>
    <col min="5" max="5" width="55" customWidth="1"/>
  </cols>
  <sheetData>
    <row r="3" spans="3:5" x14ac:dyDescent="0.15">
      <c r="C3" t="str">
        <f>IF('7.剣道'!C9="", "", '7.剣道'!C9)</f>
        <v/>
      </c>
    </row>
    <row r="4" spans="3:5" x14ac:dyDescent="0.15">
      <c r="C4" t="str">
        <f>IF('7.剣道'!C10="", "", '7.剣道'!C10)</f>
        <v/>
      </c>
    </row>
    <row r="5" spans="3:5" x14ac:dyDescent="0.15">
      <c r="C5" t="str">
        <f>IF('7.剣道'!C11="", "", '7.剣道'!C11)</f>
        <v/>
      </c>
      <c r="E5" t="s">
        <v>290</v>
      </c>
    </row>
    <row r="6" spans="3:5" x14ac:dyDescent="0.15">
      <c r="C6" t="str">
        <f>IF('7.剣道'!C12="", "", '7.剣道'!C12)</f>
        <v/>
      </c>
    </row>
    <row r="7" spans="3:5" x14ac:dyDescent="0.15">
      <c r="C7" t="str">
        <f>IF('7.剣道'!C13="", "", '7.剣道'!C13)</f>
        <v/>
      </c>
    </row>
    <row r="8" spans="3:5" x14ac:dyDescent="0.15">
      <c r="C8" t="str">
        <f>IF('7.剣道'!C14="", "", '7.剣道'!C14)</f>
        <v/>
      </c>
    </row>
    <row r="9" spans="3:5" x14ac:dyDescent="0.15">
      <c r="C9" t="str">
        <f>IF('7.剣道'!C20="", "", '7.剣道'!C20)</f>
        <v/>
      </c>
    </row>
    <row r="10" spans="3:5" x14ac:dyDescent="0.15">
      <c r="C10" t="str">
        <f>IF('7.剣道'!C21="", "", '7.剣道'!C21)</f>
        <v/>
      </c>
    </row>
    <row r="11" spans="3:5" x14ac:dyDescent="0.15">
      <c r="C11" t="str">
        <f>IF('7.剣道'!C22="", "", '7.剣道'!C22)</f>
        <v/>
      </c>
    </row>
    <row r="12" spans="3:5" x14ac:dyDescent="0.15">
      <c r="C12" t="str">
        <f>IF('7.剣道'!C23="", "", '7.剣道'!C23)</f>
        <v/>
      </c>
    </row>
    <row r="13" spans="3:5" x14ac:dyDescent="0.15">
      <c r="C13" t="str">
        <f>IF('7.剣道'!C29="", "", '7.剣道'!C29)</f>
        <v/>
      </c>
    </row>
    <row r="14" spans="3:5" x14ac:dyDescent="0.15">
      <c r="C14" t="str">
        <f>IF('7.剣道'!C30="", "", '7.剣道'!C30)</f>
        <v/>
      </c>
    </row>
    <row r="15" spans="3:5" x14ac:dyDescent="0.15">
      <c r="C15" t="str">
        <f>IF('7.剣道'!C31="", "", '7.剣道'!C31)</f>
        <v/>
      </c>
    </row>
    <row r="16" spans="3:5" x14ac:dyDescent="0.15">
      <c r="C16" t="str">
        <f>IF('7.剣道'!C32="", "", '7.剣道'!C32)</f>
        <v/>
      </c>
    </row>
    <row r="17" spans="3:3" x14ac:dyDescent="0.15">
      <c r="C17" t="str">
        <f>IF('7.剣道'!C33="", "", '7.剣道'!C33)</f>
        <v/>
      </c>
    </row>
    <row r="18" spans="3:3" x14ac:dyDescent="0.15">
      <c r="C18" t="str">
        <f>IF('7.剣道'!C34="", "", '7.剣道'!C34)</f>
        <v/>
      </c>
    </row>
    <row r="19" spans="3:3" x14ac:dyDescent="0.15">
      <c r="C19" t="str">
        <f>IF('7.剣道'!C40="", "", '7.剣道'!C40)</f>
        <v/>
      </c>
    </row>
    <row r="20" spans="3:3" x14ac:dyDescent="0.15">
      <c r="C20" t="str">
        <f>IF('7.剣道'!C41="", "", '7.剣道'!C41)</f>
        <v/>
      </c>
    </row>
    <row r="21" spans="3:3" x14ac:dyDescent="0.15">
      <c r="C21" t="str">
        <f>IF('7.剣道'!C42="", "", '7.剣道'!C42)</f>
        <v/>
      </c>
    </row>
    <row r="22" spans="3:3" x14ac:dyDescent="0.15">
      <c r="C22" t="str">
        <f>IF('7.剣道'!C43="", "", '7.剣道'!C43)</f>
        <v/>
      </c>
    </row>
  </sheetData>
  <phoneticPr fontId="4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>
    <pageSetUpPr fitToPage="1"/>
  </sheetPr>
  <dimension ref="A1:Y38"/>
  <sheetViews>
    <sheetView view="pageBreakPreview" topLeftCell="A31" zoomScale="115" zoomScaleNormal="100" zoomScaleSheetLayoutView="115" workbookViewId="0">
      <selection activeCell="A20" sqref="A20:Y20"/>
    </sheetView>
  </sheetViews>
  <sheetFormatPr defaultColWidth="8.875" defaultRowHeight="18" customHeight="1" x14ac:dyDescent="0.15"/>
  <cols>
    <col min="1" max="24" width="3.625" customWidth="1"/>
    <col min="25" max="25" width="4.125" customWidth="1"/>
  </cols>
  <sheetData>
    <row r="1" spans="1:25" ht="27.95" customHeight="1" x14ac:dyDescent="0.15">
      <c r="A1" s="234" t="s">
        <v>12</v>
      </c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  <c r="S1" s="234"/>
      <c r="T1" s="234"/>
      <c r="U1" s="234"/>
      <c r="V1" s="234"/>
      <c r="W1" s="234"/>
      <c r="X1" s="234"/>
      <c r="Y1" s="234"/>
    </row>
    <row r="3" spans="1:25" s="4" customFormat="1" ht="18" customHeight="1" x14ac:dyDescent="0.15">
      <c r="A3" s="230" t="s">
        <v>330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</row>
    <row r="4" spans="1:25" s="4" customFormat="1" ht="18" customHeight="1" x14ac:dyDescent="0.15">
      <c r="A4" s="230" t="s">
        <v>329</v>
      </c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  <c r="R4" s="230"/>
      <c r="S4" s="230"/>
      <c r="T4" s="230"/>
      <c r="U4" s="230"/>
      <c r="V4" s="230"/>
      <c r="W4" s="230"/>
      <c r="X4" s="230"/>
      <c r="Y4" s="230"/>
    </row>
    <row r="5" spans="1:25" s="4" customFormat="1" ht="18" customHeight="1" x14ac:dyDescent="0.15">
      <c r="A5" s="231" t="s">
        <v>13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</row>
    <row r="6" spans="1:25" s="4" customFormat="1" ht="18" customHeight="1" x14ac:dyDescent="0.15">
      <c r="A6" s="231" t="s">
        <v>328</v>
      </c>
      <c r="B6" s="231"/>
      <c r="C6" s="231"/>
      <c r="D6" s="231"/>
      <c r="E6" s="231"/>
      <c r="F6" s="231"/>
      <c r="G6" s="231"/>
      <c r="H6" s="231"/>
      <c r="I6" s="231"/>
      <c r="J6" s="231"/>
      <c r="K6" s="231"/>
      <c r="L6" s="231"/>
      <c r="M6" s="231"/>
      <c r="N6" s="231"/>
      <c r="O6" s="231"/>
      <c r="P6" s="231"/>
      <c r="Q6" s="231"/>
      <c r="R6" s="231"/>
      <c r="S6" s="231"/>
      <c r="T6" s="231"/>
      <c r="U6" s="231"/>
      <c r="V6" s="231"/>
      <c r="W6" s="231"/>
      <c r="X6" s="231"/>
      <c r="Y6" s="231"/>
    </row>
    <row r="7" spans="1:25" s="4" customFormat="1" ht="18" customHeight="1" x14ac:dyDescent="0.15">
      <c r="A7" s="106"/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</row>
    <row r="8" spans="1:25" s="4" customFormat="1" ht="18" customHeight="1" x14ac:dyDescent="0.15">
      <c r="A8" s="230" t="s">
        <v>14</v>
      </c>
      <c r="B8" s="230"/>
      <c r="C8" s="230"/>
      <c r="D8" s="230"/>
      <c r="E8" s="230"/>
      <c r="F8" s="230"/>
      <c r="G8" s="230"/>
      <c r="H8" s="230"/>
      <c r="I8" s="230"/>
      <c r="J8" s="230"/>
      <c r="K8" s="230"/>
      <c r="L8" s="230"/>
      <c r="M8" s="230"/>
      <c r="N8" s="230"/>
      <c r="O8" s="230"/>
      <c r="P8" s="230"/>
      <c r="Q8" s="230"/>
      <c r="R8" s="230"/>
      <c r="S8" s="230"/>
      <c r="T8" s="230"/>
      <c r="U8" s="230"/>
      <c r="V8" s="230"/>
      <c r="W8" s="230"/>
      <c r="X8" s="230"/>
      <c r="Y8" s="230"/>
    </row>
    <row r="9" spans="1:25" s="4" customFormat="1" ht="18" customHeight="1" x14ac:dyDescent="0.15">
      <c r="A9" s="235" t="s">
        <v>283</v>
      </c>
      <c r="B9" s="235"/>
      <c r="C9" s="235"/>
      <c r="D9" s="235"/>
      <c r="E9" s="235"/>
      <c r="F9" s="235"/>
      <c r="G9" s="235"/>
      <c r="H9" s="235"/>
      <c r="I9" s="235"/>
      <c r="J9" s="235"/>
      <c r="K9" s="235"/>
      <c r="L9" s="235"/>
      <c r="M9" s="235"/>
      <c r="N9" s="235"/>
      <c r="O9" s="235"/>
      <c r="P9" s="235"/>
      <c r="Q9" s="235"/>
      <c r="R9" s="235"/>
      <c r="S9" s="235"/>
      <c r="T9" s="235"/>
      <c r="U9" s="235"/>
      <c r="V9" s="235"/>
      <c r="W9" s="235"/>
      <c r="X9" s="235"/>
      <c r="Y9" s="235"/>
    </row>
    <row r="10" spans="1:25" s="4" customFormat="1" ht="18" customHeight="1" x14ac:dyDescent="0.15">
      <c r="A10" s="107"/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107"/>
      <c r="R10" s="107"/>
      <c r="S10" s="107"/>
      <c r="T10" s="107"/>
      <c r="U10" s="107"/>
      <c r="V10" s="107"/>
      <c r="W10" s="107"/>
      <c r="X10" s="107"/>
      <c r="Y10" s="107"/>
    </row>
    <row r="11" spans="1:25" s="4" customFormat="1" ht="18" customHeight="1" x14ac:dyDescent="0.15">
      <c r="A11" s="230" t="s">
        <v>15</v>
      </c>
      <c r="B11" s="230"/>
      <c r="C11" s="230"/>
      <c r="D11" s="230"/>
      <c r="E11" s="230"/>
      <c r="F11" s="230"/>
      <c r="G11" s="230"/>
      <c r="H11" s="230"/>
      <c r="I11" s="230"/>
      <c r="J11" s="230"/>
      <c r="K11" s="230"/>
      <c r="L11" s="230"/>
      <c r="M11" s="230"/>
      <c r="N11" s="230"/>
      <c r="O11" s="230"/>
      <c r="P11" s="230"/>
      <c r="Q11" s="230"/>
      <c r="R11" s="230"/>
      <c r="S11" s="230"/>
      <c r="T11" s="230"/>
      <c r="U11" s="230"/>
      <c r="V11" s="230"/>
      <c r="W11" s="230"/>
      <c r="X11" s="230"/>
      <c r="Y11" s="230"/>
    </row>
    <row r="12" spans="1:25" s="4" customFormat="1" ht="18" customHeight="1" x14ac:dyDescent="0.15">
      <c r="A12" s="232" t="s">
        <v>324</v>
      </c>
      <c r="B12" s="232"/>
      <c r="C12" s="232"/>
      <c r="D12" s="232"/>
      <c r="E12" s="232"/>
      <c r="F12" s="232"/>
      <c r="G12" s="232"/>
      <c r="H12" s="232"/>
      <c r="I12" s="232"/>
      <c r="J12" s="232"/>
      <c r="K12" s="232"/>
      <c r="L12" s="232"/>
      <c r="M12" s="232"/>
      <c r="N12" s="232"/>
      <c r="O12" s="232"/>
      <c r="P12" s="232"/>
      <c r="Q12" s="232"/>
      <c r="R12" s="232"/>
      <c r="S12" s="232"/>
      <c r="T12" s="232"/>
      <c r="U12" s="232"/>
      <c r="V12" s="232"/>
      <c r="W12" s="232"/>
      <c r="X12" s="232"/>
      <c r="Y12" s="232"/>
    </row>
    <row r="13" spans="1:25" s="4" customFormat="1" ht="18" customHeight="1" x14ac:dyDescent="0.15">
      <c r="A13" s="106"/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7"/>
    </row>
    <row r="14" spans="1:25" s="4" customFormat="1" ht="18" customHeight="1" x14ac:dyDescent="0.15">
      <c r="A14" s="230" t="s">
        <v>16</v>
      </c>
      <c r="B14" s="230"/>
      <c r="C14" s="230"/>
      <c r="D14" s="230"/>
      <c r="E14" s="230"/>
      <c r="F14" s="230"/>
      <c r="G14" s="230"/>
      <c r="H14" s="230"/>
      <c r="I14" s="230"/>
      <c r="J14" s="230"/>
      <c r="K14" s="230"/>
      <c r="L14" s="230"/>
      <c r="M14" s="230"/>
      <c r="N14" s="230"/>
      <c r="O14" s="230"/>
      <c r="P14" s="230"/>
      <c r="Q14" s="230"/>
      <c r="R14" s="230"/>
      <c r="S14" s="230"/>
      <c r="T14" s="230"/>
      <c r="U14" s="230"/>
      <c r="V14" s="230"/>
      <c r="W14" s="230"/>
      <c r="X14" s="230"/>
      <c r="Y14" s="230"/>
    </row>
    <row r="15" spans="1:25" s="4" customFormat="1" ht="18" customHeight="1" x14ac:dyDescent="0.15">
      <c r="A15" s="233" t="s">
        <v>325</v>
      </c>
      <c r="B15" s="233"/>
      <c r="C15" s="233"/>
      <c r="D15" s="233"/>
      <c r="E15" s="233"/>
      <c r="F15" s="233"/>
      <c r="G15" s="233"/>
      <c r="H15" s="233"/>
      <c r="I15" s="233"/>
      <c r="J15" s="233"/>
      <c r="K15" s="233"/>
      <c r="L15" s="233"/>
      <c r="M15" s="233"/>
      <c r="N15" s="233"/>
      <c r="O15" s="233"/>
      <c r="P15" s="233"/>
      <c r="Q15" s="233"/>
      <c r="R15" s="233"/>
      <c r="S15" s="233"/>
      <c r="T15" s="233"/>
      <c r="U15" s="233"/>
      <c r="V15" s="233"/>
      <c r="W15" s="233"/>
      <c r="X15" s="233"/>
      <c r="Y15" s="233"/>
    </row>
    <row r="16" spans="1:25" s="4" customFormat="1" ht="18" customHeight="1" x14ac:dyDescent="0.15">
      <c r="A16" s="107"/>
      <c r="B16" s="107"/>
      <c r="C16" s="107"/>
      <c r="D16" s="107"/>
      <c r="E16" s="107"/>
      <c r="F16" s="107"/>
      <c r="G16" s="214"/>
      <c r="H16" s="214"/>
      <c r="I16" s="107"/>
      <c r="J16" s="107"/>
      <c r="K16" s="107"/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</row>
    <row r="17" spans="1:25" s="4" customFormat="1" ht="18" customHeight="1" x14ac:dyDescent="0.15">
      <c r="A17" s="230" t="s">
        <v>278</v>
      </c>
      <c r="B17" s="230"/>
      <c r="C17" s="230"/>
      <c r="D17" s="230"/>
      <c r="E17" s="230"/>
      <c r="F17" s="230"/>
      <c r="G17" s="230"/>
      <c r="H17" s="230"/>
      <c r="I17" s="230"/>
      <c r="J17" s="230"/>
      <c r="K17" s="230"/>
      <c r="L17" s="230"/>
      <c r="M17" s="230"/>
      <c r="N17" s="230"/>
      <c r="O17" s="230"/>
      <c r="P17" s="230"/>
      <c r="Q17" s="230"/>
      <c r="R17" s="230"/>
      <c r="S17" s="230"/>
      <c r="T17" s="230"/>
      <c r="U17" s="230"/>
      <c r="V17" s="230"/>
      <c r="W17" s="230"/>
      <c r="X17" s="230"/>
      <c r="Y17" s="230"/>
    </row>
    <row r="18" spans="1:25" s="4" customFormat="1" ht="18" customHeight="1" x14ac:dyDescent="0.15">
      <c r="A18" s="230" t="s">
        <v>326</v>
      </c>
      <c r="B18" s="230"/>
      <c r="C18" s="230"/>
      <c r="D18" s="230"/>
      <c r="E18" s="230"/>
      <c r="F18" s="230"/>
      <c r="G18" s="230"/>
      <c r="H18" s="230"/>
      <c r="I18" s="230"/>
      <c r="J18" s="230"/>
      <c r="K18" s="230"/>
      <c r="L18" s="230"/>
      <c r="M18" s="230"/>
      <c r="N18" s="230"/>
      <c r="O18" s="230"/>
      <c r="P18" s="230"/>
      <c r="Q18" s="230"/>
      <c r="R18" s="230"/>
      <c r="S18" s="230"/>
      <c r="T18" s="230"/>
      <c r="U18" s="230"/>
      <c r="V18" s="230"/>
      <c r="W18" s="230"/>
      <c r="X18" s="230"/>
      <c r="Y18" s="230"/>
    </row>
    <row r="19" spans="1:25" s="4" customFormat="1" ht="18" customHeight="1" x14ac:dyDescent="0.15">
      <c r="A19" s="230" t="s">
        <v>327</v>
      </c>
      <c r="B19" s="230"/>
      <c r="C19" s="230"/>
      <c r="D19" s="230"/>
      <c r="E19" s="230"/>
      <c r="F19" s="230"/>
      <c r="G19" s="230"/>
      <c r="H19" s="230"/>
      <c r="I19" s="230"/>
      <c r="J19" s="230"/>
      <c r="K19" s="230"/>
      <c r="L19" s="230"/>
      <c r="M19" s="230"/>
      <c r="N19" s="230"/>
      <c r="O19" s="230"/>
      <c r="P19" s="230"/>
      <c r="Q19" s="230"/>
      <c r="R19" s="230"/>
      <c r="S19" s="230"/>
      <c r="T19" s="230"/>
      <c r="U19" s="230"/>
      <c r="V19" s="230"/>
      <c r="W19" s="230"/>
      <c r="X19" s="230"/>
      <c r="Y19" s="230"/>
    </row>
    <row r="20" spans="1:25" s="4" customFormat="1" ht="18" customHeight="1" x14ac:dyDescent="0.15">
      <c r="A20" s="231" t="s">
        <v>282</v>
      </c>
      <c r="B20" s="230"/>
      <c r="C20" s="230"/>
      <c r="D20" s="230"/>
      <c r="E20" s="230"/>
      <c r="F20" s="230"/>
      <c r="G20" s="230"/>
      <c r="H20" s="230"/>
      <c r="I20" s="230"/>
      <c r="J20" s="230"/>
      <c r="K20" s="230"/>
      <c r="L20" s="230"/>
      <c r="M20" s="230"/>
      <c r="N20" s="230"/>
      <c r="O20" s="230"/>
      <c r="P20" s="230"/>
      <c r="Q20" s="230"/>
      <c r="R20" s="230"/>
      <c r="S20" s="230"/>
      <c r="T20" s="230"/>
      <c r="U20" s="230"/>
      <c r="V20" s="230"/>
      <c r="W20" s="230"/>
      <c r="X20" s="230"/>
      <c r="Y20" s="230"/>
    </row>
    <row r="21" spans="1:25" s="4" customFormat="1" ht="68.45" customHeight="1" x14ac:dyDescent="0.15">
      <c r="A21" s="106"/>
      <c r="B21" s="240" t="s">
        <v>331</v>
      </c>
      <c r="C21" s="240"/>
      <c r="D21" s="240"/>
      <c r="E21" s="240"/>
      <c r="F21" s="240"/>
      <c r="G21" s="240"/>
      <c r="H21" s="240"/>
      <c r="I21" s="240"/>
      <c r="J21" s="240"/>
      <c r="K21" s="240"/>
      <c r="L21" s="240"/>
      <c r="M21" s="240"/>
      <c r="N21" s="240"/>
      <c r="O21" s="240"/>
      <c r="P21" s="240"/>
      <c r="Q21" s="240"/>
      <c r="R21" s="240"/>
      <c r="S21" s="240"/>
      <c r="T21" s="240"/>
      <c r="U21" s="240"/>
      <c r="V21" s="240"/>
      <c r="W21" s="240"/>
      <c r="X21" s="240"/>
      <c r="Y21" s="107"/>
    </row>
    <row r="22" spans="1:25" ht="43.5" customHeight="1" thickBot="1" x14ac:dyDescent="0.2">
      <c r="A22" s="109"/>
      <c r="B22" s="109"/>
      <c r="C22" s="109"/>
      <c r="D22" s="109"/>
      <c r="E22" s="109"/>
      <c r="F22" s="109"/>
      <c r="G22" s="109"/>
      <c r="H22" s="109"/>
      <c r="I22" s="109"/>
      <c r="J22" s="109"/>
      <c r="K22" s="243" t="s">
        <v>17</v>
      </c>
      <c r="L22" s="243"/>
      <c r="M22" s="243"/>
      <c r="N22" s="243"/>
      <c r="O22" s="109"/>
      <c r="P22" s="109"/>
      <c r="Q22" s="109"/>
      <c r="R22" s="109"/>
      <c r="S22" s="109"/>
      <c r="T22" s="109"/>
      <c r="U22" s="109"/>
      <c r="V22" s="109"/>
      <c r="W22" s="109"/>
      <c r="X22" s="109"/>
      <c r="Y22" s="109"/>
    </row>
    <row r="23" spans="1:25" ht="43.5" customHeight="1" x14ac:dyDescent="0.15">
      <c r="J23" s="110"/>
      <c r="K23" s="243"/>
      <c r="L23" s="243"/>
      <c r="M23" s="243"/>
      <c r="N23" s="243"/>
      <c r="O23" s="2"/>
      <c r="P23" s="2"/>
    </row>
    <row r="24" spans="1:25" ht="17.100000000000001" customHeight="1" x14ac:dyDescent="0.15">
      <c r="B24" s="244" t="s">
        <v>279</v>
      </c>
      <c r="C24" s="244"/>
      <c r="D24" s="244"/>
      <c r="E24" s="244"/>
      <c r="F24" s="244"/>
      <c r="G24" s="244"/>
      <c r="H24" s="244"/>
      <c r="I24" s="244"/>
      <c r="J24" s="244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241" t="s">
        <v>280</v>
      </c>
      <c r="W24" s="241"/>
      <c r="X24" s="241"/>
      <c r="Y24" s="113"/>
    </row>
    <row r="25" spans="1:25" ht="17.100000000000001" customHeight="1" x14ac:dyDescent="0.15">
      <c r="B25" s="244"/>
      <c r="C25" s="244"/>
      <c r="D25" s="244"/>
      <c r="E25" s="244"/>
      <c r="F25" s="244"/>
      <c r="G25" s="244"/>
      <c r="H25" s="244"/>
      <c r="I25" s="244"/>
      <c r="J25" s="244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241"/>
      <c r="W25" s="241"/>
      <c r="X25" s="241"/>
      <c r="Y25" s="113"/>
    </row>
    <row r="26" spans="1:25" ht="8.1" customHeight="1" x14ac:dyDescent="0.15"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3"/>
    </row>
    <row r="27" spans="1:25" ht="17.100000000000001" customHeight="1" x14ac:dyDescent="0.15">
      <c r="B27" s="248" t="s">
        <v>18</v>
      </c>
      <c r="C27" s="248"/>
      <c r="D27" s="248"/>
      <c r="E27" s="248"/>
      <c r="F27" s="248"/>
      <c r="G27" s="248"/>
      <c r="H27" s="248"/>
      <c r="I27" s="248"/>
      <c r="J27" s="248"/>
      <c r="K27" s="248"/>
      <c r="L27" s="248"/>
      <c r="M27" s="248"/>
      <c r="N27" s="248"/>
      <c r="O27" s="248"/>
      <c r="P27" s="248"/>
      <c r="Q27" s="248"/>
      <c r="R27" s="248"/>
      <c r="S27" s="248"/>
      <c r="T27" s="248"/>
      <c r="U27" s="248"/>
      <c r="V27" s="248"/>
      <c r="W27" s="248"/>
      <c r="X27" s="248"/>
      <c r="Y27" s="113"/>
    </row>
    <row r="28" spans="1:25" ht="9.9499999999999993" customHeight="1" x14ac:dyDescent="0.15"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1"/>
      <c r="N28" s="111"/>
      <c r="O28" s="111"/>
      <c r="P28" s="111"/>
      <c r="Q28" s="111"/>
      <c r="R28" s="111"/>
      <c r="S28" s="111"/>
      <c r="T28" s="111"/>
      <c r="U28" s="111"/>
      <c r="V28" s="111"/>
      <c r="W28" s="111"/>
      <c r="X28" s="111"/>
      <c r="Y28" s="113"/>
    </row>
    <row r="29" spans="1:25" ht="17.100000000000001" customHeight="1" x14ac:dyDescent="0.15">
      <c r="B29" s="241" t="s">
        <v>19</v>
      </c>
      <c r="C29" s="241"/>
      <c r="D29" s="241"/>
      <c r="E29" s="242" t="s">
        <v>20</v>
      </c>
      <c r="F29" s="242"/>
      <c r="G29" s="242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14"/>
      <c r="T29" s="111"/>
      <c r="U29" s="111"/>
      <c r="V29" s="111"/>
      <c r="W29" s="111"/>
      <c r="X29" s="111"/>
      <c r="Y29" s="113"/>
    </row>
    <row r="30" spans="1:25" ht="9.9499999999999993" customHeight="1" x14ac:dyDescent="0.15">
      <c r="B30" s="111"/>
      <c r="C30" s="111"/>
      <c r="D30" s="111"/>
      <c r="E30" s="111"/>
      <c r="F30" s="111"/>
      <c r="G30" s="111"/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  <c r="V30" s="111"/>
      <c r="W30" s="111"/>
      <c r="X30" s="111"/>
      <c r="Y30" s="113"/>
    </row>
    <row r="31" spans="1:25" ht="17.100000000000001" customHeight="1" x14ac:dyDescent="0.15">
      <c r="B31" s="111"/>
      <c r="C31" s="111" t="s">
        <v>21</v>
      </c>
      <c r="D31" s="111"/>
      <c r="E31" s="111"/>
      <c r="F31" s="111"/>
      <c r="G31" s="111"/>
      <c r="H31" s="111"/>
      <c r="I31" s="245" t="s">
        <v>22</v>
      </c>
      <c r="J31" s="245"/>
      <c r="K31" s="245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1"/>
      <c r="W31" s="111"/>
      <c r="X31" s="111"/>
      <c r="Y31" s="113"/>
    </row>
    <row r="32" spans="1:25" ht="9.9499999999999993" customHeight="1" thickBot="1" x14ac:dyDescent="0.2">
      <c r="B32" s="111"/>
      <c r="C32" s="111"/>
      <c r="D32" s="111"/>
      <c r="E32" s="111"/>
      <c r="F32" s="111"/>
      <c r="G32" s="111"/>
      <c r="H32" s="111"/>
      <c r="I32" s="112"/>
      <c r="J32" s="112"/>
      <c r="K32" s="112"/>
      <c r="L32" s="111"/>
      <c r="M32" s="111"/>
      <c r="N32" s="111"/>
      <c r="O32" s="111"/>
      <c r="P32" s="111"/>
      <c r="Q32" s="111"/>
      <c r="R32" s="111"/>
      <c r="S32" s="111"/>
      <c r="T32" s="111"/>
      <c r="U32" s="111"/>
      <c r="V32" s="111"/>
      <c r="W32" s="111"/>
      <c r="X32" s="111"/>
      <c r="Y32" s="113"/>
    </row>
    <row r="33" spans="2:25" ht="17.100000000000001" customHeight="1" x14ac:dyDescent="0.15">
      <c r="B33" s="115"/>
      <c r="C33" s="246"/>
      <c r="D33" s="247"/>
      <c r="E33" s="236" t="s">
        <v>4</v>
      </c>
      <c r="F33" s="237"/>
      <c r="G33" s="236" t="s">
        <v>23</v>
      </c>
      <c r="H33" s="236"/>
      <c r="I33" s="237"/>
      <c r="J33" s="236" t="s">
        <v>24</v>
      </c>
      <c r="K33" s="237"/>
      <c r="L33" s="236" t="s">
        <v>25</v>
      </c>
      <c r="M33" s="236"/>
      <c r="N33" s="237"/>
      <c r="O33" s="239" t="s">
        <v>26</v>
      </c>
      <c r="P33" s="237"/>
      <c r="Q33" s="236" t="s">
        <v>27</v>
      </c>
      <c r="R33" s="236"/>
      <c r="S33" s="236"/>
      <c r="T33" s="236"/>
      <c r="U33" s="236"/>
      <c r="V33" s="236"/>
      <c r="W33" s="236"/>
      <c r="X33" s="238"/>
      <c r="Y33" s="113"/>
    </row>
    <row r="34" spans="2:25" ht="17.100000000000001" customHeight="1" x14ac:dyDescent="0.15">
      <c r="B34" s="115"/>
      <c r="C34" s="254" t="s">
        <v>28</v>
      </c>
      <c r="D34" s="255"/>
      <c r="E34" s="260"/>
      <c r="F34" s="261"/>
      <c r="G34" s="256" t="s">
        <v>29</v>
      </c>
      <c r="H34" s="262"/>
      <c r="I34" s="263"/>
      <c r="J34" s="260"/>
      <c r="K34" s="261"/>
      <c r="L34" s="259">
        <v>23130</v>
      </c>
      <c r="M34" s="258"/>
      <c r="N34" s="257"/>
      <c r="O34" s="252">
        <f>IF(L34="","",DATEDIF(L34,Facesheet!$B$3,"Y"))</f>
        <v>62</v>
      </c>
      <c r="P34" s="253"/>
      <c r="Q34" s="249" t="s">
        <v>281</v>
      </c>
      <c r="R34" s="250"/>
      <c r="S34" s="250"/>
      <c r="T34" s="250"/>
      <c r="U34" s="250"/>
      <c r="V34" s="250"/>
      <c r="W34" s="250"/>
      <c r="X34" s="251"/>
      <c r="Y34" s="113"/>
    </row>
    <row r="35" spans="2:25" ht="17.100000000000001" customHeight="1" x14ac:dyDescent="0.15">
      <c r="B35" s="115"/>
      <c r="C35" s="254" t="s">
        <v>30</v>
      </c>
      <c r="D35" s="255"/>
      <c r="E35" s="256">
        <v>10</v>
      </c>
      <c r="F35" s="257"/>
      <c r="G35" s="256" t="s">
        <v>31</v>
      </c>
      <c r="H35" s="258"/>
      <c r="I35" s="257"/>
      <c r="J35" s="256">
        <v>184</v>
      </c>
      <c r="K35" s="257"/>
      <c r="L35" s="259">
        <v>36892</v>
      </c>
      <c r="M35" s="258"/>
      <c r="N35" s="257"/>
      <c r="O35" s="252">
        <f>IF(L35="","",DATEDIF(L35,Facesheet!$B$3,"Y"))</f>
        <v>25</v>
      </c>
      <c r="P35" s="253"/>
      <c r="Q35" s="264" t="s">
        <v>281</v>
      </c>
      <c r="R35" s="265"/>
      <c r="S35" s="265"/>
      <c r="T35" s="265"/>
      <c r="U35" s="265"/>
      <c r="V35" s="265"/>
      <c r="W35" s="265"/>
      <c r="X35" s="266"/>
      <c r="Y35" s="113"/>
    </row>
    <row r="36" spans="2:25" ht="17.100000000000001" customHeight="1" x14ac:dyDescent="0.15">
      <c r="B36" s="115"/>
      <c r="C36" s="254" t="s">
        <v>32</v>
      </c>
      <c r="D36" s="255"/>
      <c r="E36" s="270"/>
      <c r="F36" s="255"/>
      <c r="G36" s="270"/>
      <c r="H36" s="271"/>
      <c r="I36" s="255"/>
      <c r="J36" s="270"/>
      <c r="K36" s="255"/>
      <c r="L36" s="270"/>
      <c r="M36" s="271"/>
      <c r="N36" s="255"/>
      <c r="O36" s="116"/>
      <c r="P36" s="116"/>
      <c r="Q36" s="270"/>
      <c r="R36" s="271"/>
      <c r="S36" s="271"/>
      <c r="T36" s="271"/>
      <c r="U36" s="271"/>
      <c r="V36" s="271"/>
      <c r="W36" s="271"/>
      <c r="X36" s="272"/>
      <c r="Y36" s="113"/>
    </row>
    <row r="37" spans="2:25" ht="17.100000000000001" customHeight="1" x14ac:dyDescent="0.15">
      <c r="B37" s="115"/>
      <c r="C37" s="273" t="s">
        <v>32</v>
      </c>
      <c r="D37" s="274"/>
      <c r="E37" s="267"/>
      <c r="F37" s="274"/>
      <c r="G37" s="267"/>
      <c r="H37" s="268"/>
      <c r="I37" s="274"/>
      <c r="J37" s="267"/>
      <c r="K37" s="274"/>
      <c r="L37" s="267"/>
      <c r="M37" s="268"/>
      <c r="N37" s="274"/>
      <c r="O37" s="117"/>
      <c r="P37" s="117"/>
      <c r="Q37" s="267"/>
      <c r="R37" s="268"/>
      <c r="S37" s="268"/>
      <c r="T37" s="268"/>
      <c r="U37" s="268"/>
      <c r="V37" s="268"/>
      <c r="W37" s="268"/>
      <c r="X37" s="269"/>
      <c r="Y37" s="113"/>
    </row>
    <row r="38" spans="2:25" ht="17.100000000000001" customHeight="1" x14ac:dyDescent="0.15"/>
  </sheetData>
  <sheetProtection algorithmName="SHA-512" hashValue="eD/JuUTs9trOv6hNY91r/GqdSlzKVQFCviOM9KLnc+Iq57qskrpBatVZeJq1IqoWWtYmIqnIqK1T27p+IHP24g==" saltValue="bx4ggEiKCniu0FgHYQYMww==" spinCount="100000" sheet="1" selectLockedCells="1"/>
  <mergeCells count="57">
    <mergeCell ref="Q37:X37"/>
    <mergeCell ref="C36:D36"/>
    <mergeCell ref="E36:F36"/>
    <mergeCell ref="G36:I36"/>
    <mergeCell ref="J36:K36"/>
    <mergeCell ref="L36:N36"/>
    <mergeCell ref="Q36:X36"/>
    <mergeCell ref="C37:D37"/>
    <mergeCell ref="E37:F37"/>
    <mergeCell ref="G37:I37"/>
    <mergeCell ref="J37:K37"/>
    <mergeCell ref="L37:N37"/>
    <mergeCell ref="Q34:X34"/>
    <mergeCell ref="O34:P34"/>
    <mergeCell ref="C35:D35"/>
    <mergeCell ref="E35:F35"/>
    <mergeCell ref="G35:I35"/>
    <mergeCell ref="J35:K35"/>
    <mergeCell ref="L35:N35"/>
    <mergeCell ref="O35:P35"/>
    <mergeCell ref="C34:D34"/>
    <mergeCell ref="E34:F34"/>
    <mergeCell ref="G34:I34"/>
    <mergeCell ref="J34:K34"/>
    <mergeCell ref="L34:N34"/>
    <mergeCell ref="Q35:X35"/>
    <mergeCell ref="L33:N33"/>
    <mergeCell ref="Q33:X33"/>
    <mergeCell ref="O33:P33"/>
    <mergeCell ref="B21:X21"/>
    <mergeCell ref="B29:D29"/>
    <mergeCell ref="E29:G29"/>
    <mergeCell ref="K22:N23"/>
    <mergeCell ref="B24:J25"/>
    <mergeCell ref="I31:K31"/>
    <mergeCell ref="C33:D33"/>
    <mergeCell ref="E33:F33"/>
    <mergeCell ref="G33:I33"/>
    <mergeCell ref="J33:K33"/>
    <mergeCell ref="V25:X25"/>
    <mergeCell ref="B27:X27"/>
    <mergeCell ref="V24:X24"/>
    <mergeCell ref="A1:Y1"/>
    <mergeCell ref="A3:Y3"/>
    <mergeCell ref="A8:Y8"/>
    <mergeCell ref="A9:Y9"/>
    <mergeCell ref="A6:Y6"/>
    <mergeCell ref="A4:Y4"/>
    <mergeCell ref="A5:Y5"/>
    <mergeCell ref="A19:Y19"/>
    <mergeCell ref="A20:Y20"/>
    <mergeCell ref="A11:Y11"/>
    <mergeCell ref="A12:Y12"/>
    <mergeCell ref="A17:Y17"/>
    <mergeCell ref="A18:Y18"/>
    <mergeCell ref="A14:Y14"/>
    <mergeCell ref="A15:Y15"/>
  </mergeCells>
  <phoneticPr fontId="4"/>
  <printOptions horizontalCentered="1"/>
  <pageMargins left="0.23622047244094491" right="3.937007874015748E-2" top="0.55118110236220474" bottom="0.55118110236220474" header="0.31496062992125984" footer="0.31496062992125984"/>
  <pageSetup paperSize="9" scale="97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41">
    <pageSetUpPr fitToPage="1"/>
  </sheetPr>
  <dimension ref="A1:G569"/>
  <sheetViews>
    <sheetView view="pageBreakPreview" zoomScale="40" zoomScaleNormal="100" zoomScaleSheetLayoutView="40" workbookViewId="0">
      <pane ySplit="5" topLeftCell="A6" activePane="bottomLeft" state="frozen"/>
      <selection activeCell="E78" sqref="E78"/>
      <selection pane="bottomLeft" activeCell="F21" sqref="F19:F21"/>
    </sheetView>
  </sheetViews>
  <sheetFormatPr defaultColWidth="9" defaultRowHeight="13.5" x14ac:dyDescent="0.15"/>
  <cols>
    <col min="1" max="1" width="16" style="8" customWidth="1"/>
    <col min="2" max="2" width="19.25" style="8" customWidth="1"/>
    <col min="3" max="3" width="8.375" style="8" customWidth="1"/>
    <col min="4" max="4" width="14.625" style="32" customWidth="1"/>
    <col min="5" max="5" width="7.125" style="8" customWidth="1"/>
    <col min="6" max="6" width="32.25" style="8" customWidth="1"/>
    <col min="7" max="7" width="7.375" style="8" customWidth="1"/>
    <col min="8" max="106" width="3.625" style="8" customWidth="1"/>
    <col min="107" max="16384" width="9" style="8"/>
  </cols>
  <sheetData>
    <row r="1" spans="1:7" ht="14.25" x14ac:dyDescent="0.15">
      <c r="F1" s="126" t="s">
        <v>189</v>
      </c>
    </row>
    <row r="2" spans="1:7" ht="18.75" x14ac:dyDescent="0.15">
      <c r="A2" s="514" t="str">
        <f>"第"&amp;Facesheet!$B$2&amp;"回福岡県民スポーツ大会"</f>
        <v>第69回福岡県民スポーツ大会</v>
      </c>
      <c r="B2" s="514"/>
      <c r="C2" s="514"/>
      <c r="F2" s="126"/>
    </row>
    <row r="4" spans="1:7" ht="25.5" x14ac:dyDescent="0.15">
      <c r="A4" s="483" t="s">
        <v>207</v>
      </c>
      <c r="B4" s="483"/>
      <c r="C4" s="483"/>
      <c r="D4" s="483"/>
      <c r="E4" s="483"/>
      <c r="F4" s="483"/>
    </row>
    <row r="5" spans="1:7" s="7" customFormat="1" ht="21.75" customHeight="1" x14ac:dyDescent="0.15">
      <c r="A5" s="141" t="s">
        <v>101</v>
      </c>
      <c r="B5" s="196">
        <f>①役員名簿!$B$7</f>
        <v>0</v>
      </c>
      <c r="C5" s="197" t="s">
        <v>143</v>
      </c>
      <c r="D5" s="125"/>
    </row>
    <row r="6" spans="1:7" s="7" customFormat="1" ht="24" customHeight="1" x14ac:dyDescent="0.15">
      <c r="A6" s="129" t="s">
        <v>106</v>
      </c>
      <c r="B6" s="66" t="s">
        <v>107</v>
      </c>
      <c r="C6" s="473" t="s">
        <v>108</v>
      </c>
      <c r="D6" s="473"/>
      <c r="E6" s="473"/>
      <c r="F6" s="473"/>
    </row>
    <row r="7" spans="1:7" s="7" customFormat="1" ht="8.25" customHeight="1" x14ac:dyDescent="0.15">
      <c r="D7" s="513" t="s">
        <v>208</v>
      </c>
      <c r="E7" s="513"/>
      <c r="F7" s="513"/>
    </row>
    <row r="8" spans="1:7" s="7" customFormat="1" ht="21.75" customHeight="1" x14ac:dyDescent="0.15">
      <c r="A8" s="146"/>
      <c r="B8" s="146" t="s">
        <v>37</v>
      </c>
      <c r="C8" s="146" t="s">
        <v>209</v>
      </c>
      <c r="D8" s="148" t="s">
        <v>110</v>
      </c>
      <c r="E8" s="146" t="s">
        <v>26</v>
      </c>
      <c r="F8" s="146" t="s">
        <v>111</v>
      </c>
    </row>
    <row r="9" spans="1:7" s="7" customFormat="1" ht="21.75" customHeight="1" x14ac:dyDescent="0.15">
      <c r="A9" s="105" t="s">
        <v>49</v>
      </c>
      <c r="B9" s="13"/>
      <c r="C9" s="75"/>
      <c r="D9" s="22"/>
      <c r="E9" s="105" t="str">
        <f>IF(D9="","",DATEDIF(D9,Facesheet!$B$3,"Y"))</f>
        <v/>
      </c>
      <c r="F9" s="39"/>
      <c r="G9" s="153"/>
    </row>
    <row r="10" spans="1:7" s="7" customFormat="1" ht="21.75" customHeight="1" x14ac:dyDescent="0.15">
      <c r="A10" s="105" t="s">
        <v>50</v>
      </c>
      <c r="B10" s="13"/>
      <c r="C10" s="75"/>
      <c r="D10" s="22"/>
      <c r="E10" s="105" t="str">
        <f>IF(D10="","",DATEDIF(D10,Facesheet!$B$3,"Y"))</f>
        <v/>
      </c>
      <c r="F10" s="39"/>
      <c r="G10" s="153"/>
    </row>
    <row r="11" spans="1:7" s="7" customFormat="1" ht="21.75" customHeight="1" x14ac:dyDescent="0.15">
      <c r="A11" s="105" t="s">
        <v>50</v>
      </c>
      <c r="B11" s="13"/>
      <c r="C11" s="75"/>
      <c r="D11" s="22"/>
      <c r="E11" s="105" t="str">
        <f>IF(D11="","",DATEDIF(D11,Facesheet!$B$3,"Y"))</f>
        <v/>
      </c>
      <c r="F11" s="39"/>
    </row>
    <row r="12" spans="1:7" s="7" customFormat="1" ht="21.75" customHeight="1" x14ac:dyDescent="0.15">
      <c r="A12" s="105" t="s">
        <v>50</v>
      </c>
      <c r="B12" s="13"/>
      <c r="C12" s="75"/>
      <c r="D12" s="22"/>
      <c r="E12" s="105" t="str">
        <f>IF(D12="","",DATEDIF(D12,Facesheet!$B$3,"Y"))</f>
        <v/>
      </c>
      <c r="F12" s="39"/>
    </row>
    <row r="13" spans="1:7" s="7" customFormat="1" ht="21.75" customHeight="1" x14ac:dyDescent="0.15">
      <c r="A13" s="105" t="s">
        <v>210</v>
      </c>
      <c r="B13" s="13"/>
      <c r="C13" s="75"/>
      <c r="D13" s="22"/>
      <c r="E13" s="105" t="str">
        <f>IF(D13="","",DATEDIF(D13,Facesheet!$B$3,"Y"))</f>
        <v/>
      </c>
      <c r="F13" s="39"/>
    </row>
    <row r="14" spans="1:7" s="7" customFormat="1" ht="21.75" customHeight="1" x14ac:dyDescent="0.15">
      <c r="A14" s="481" t="s">
        <v>264</v>
      </c>
      <c r="B14" s="481"/>
      <c r="C14" s="481"/>
      <c r="D14" s="481"/>
      <c r="E14" s="481"/>
      <c r="F14" s="481"/>
    </row>
    <row r="15" spans="1:7" ht="24" customHeight="1" x14ac:dyDescent="0.15"/>
    <row r="16" spans="1:7" ht="24" customHeight="1" x14ac:dyDescent="0.15">
      <c r="A16" s="129" t="s">
        <v>116</v>
      </c>
      <c r="B16" s="66" t="s">
        <v>107</v>
      </c>
      <c r="C16" s="473" t="s">
        <v>108</v>
      </c>
      <c r="D16" s="473"/>
      <c r="E16" s="473"/>
      <c r="F16" s="473"/>
    </row>
    <row r="17" spans="1:7" ht="7.5" customHeight="1" x14ac:dyDescent="0.15"/>
    <row r="18" spans="1:7" ht="21.75" customHeight="1" x14ac:dyDescent="0.15">
      <c r="A18" s="77"/>
      <c r="B18" s="77" t="s">
        <v>37</v>
      </c>
      <c r="C18" s="77" t="s">
        <v>209</v>
      </c>
      <c r="D18" s="134" t="s">
        <v>110</v>
      </c>
      <c r="E18" s="77" t="s">
        <v>26</v>
      </c>
      <c r="F18" s="77" t="s">
        <v>111</v>
      </c>
    </row>
    <row r="19" spans="1:7" ht="21.75" customHeight="1" x14ac:dyDescent="0.15">
      <c r="A19" s="135" t="s">
        <v>49</v>
      </c>
      <c r="B19" s="80"/>
      <c r="C19" s="9"/>
      <c r="D19" s="19"/>
      <c r="E19" s="105" t="str">
        <f>IF(D19="","",DATEDIF(D19,Facesheet!$B$3,"Y"))</f>
        <v/>
      </c>
      <c r="F19" s="39"/>
    </row>
    <row r="20" spans="1:7" ht="21.75" customHeight="1" x14ac:dyDescent="0.15">
      <c r="A20" s="135" t="s">
        <v>50</v>
      </c>
      <c r="B20" s="80"/>
      <c r="C20" s="9"/>
      <c r="D20" s="19"/>
      <c r="E20" s="105" t="str">
        <f>IF(D20="","",DATEDIF(D20,Facesheet!$B$3,"Y"))</f>
        <v/>
      </c>
      <c r="F20" s="18"/>
    </row>
    <row r="21" spans="1:7" ht="21.75" customHeight="1" x14ac:dyDescent="0.15">
      <c r="A21" s="135" t="s">
        <v>50</v>
      </c>
      <c r="B21" s="80"/>
      <c r="C21" s="9"/>
      <c r="D21" s="19"/>
      <c r="E21" s="105" t="str">
        <f>IF(D21="","",DATEDIF(D21,Facesheet!$B$3,"Y"))</f>
        <v/>
      </c>
      <c r="F21" s="18"/>
    </row>
    <row r="22" spans="1:7" ht="21.75" customHeight="1" x14ac:dyDescent="0.15">
      <c r="A22" s="135" t="s">
        <v>50</v>
      </c>
      <c r="B22" s="80"/>
      <c r="C22" s="9"/>
      <c r="D22" s="19"/>
      <c r="E22" s="105" t="str">
        <f>IF(D22="","",DATEDIF(D22,Facesheet!$B$3,"Y"))</f>
        <v/>
      </c>
      <c r="F22" s="18"/>
    </row>
    <row r="23" spans="1:7" ht="21.75" customHeight="1" x14ac:dyDescent="0.15">
      <c r="A23" s="135" t="s">
        <v>210</v>
      </c>
      <c r="B23" s="80"/>
      <c r="C23" s="9"/>
      <c r="D23" s="19"/>
      <c r="E23" s="105" t="str">
        <f>IF(D23="","",DATEDIF(D23,Facesheet!$B$3,"Y"))</f>
        <v/>
      </c>
      <c r="F23" s="18"/>
    </row>
    <row r="24" spans="1:7" ht="21.75" customHeight="1" x14ac:dyDescent="0.15">
      <c r="A24" s="481" t="s">
        <v>211</v>
      </c>
      <c r="B24" s="481"/>
      <c r="C24" s="481"/>
      <c r="D24" s="481"/>
      <c r="E24" s="481"/>
      <c r="F24" s="481"/>
    </row>
    <row r="25" spans="1:7" ht="24" customHeight="1" x14ac:dyDescent="0.15"/>
    <row r="26" spans="1:7" ht="24" customHeight="1" x14ac:dyDescent="0.15">
      <c r="A26" s="129" t="s">
        <v>146</v>
      </c>
      <c r="B26" s="66" t="s">
        <v>107</v>
      </c>
      <c r="C26" s="473" t="s">
        <v>108</v>
      </c>
      <c r="D26" s="473"/>
      <c r="E26" s="473"/>
      <c r="F26" s="473"/>
    </row>
    <row r="27" spans="1:7" ht="7.5" customHeight="1" x14ac:dyDescent="0.15"/>
    <row r="28" spans="1:7" ht="21.75" customHeight="1" x14ac:dyDescent="0.15">
      <c r="A28" s="77"/>
      <c r="B28" s="77" t="s">
        <v>37</v>
      </c>
      <c r="C28" s="77" t="s">
        <v>209</v>
      </c>
      <c r="D28" s="134" t="s">
        <v>110</v>
      </c>
      <c r="E28" s="77" t="s">
        <v>26</v>
      </c>
      <c r="F28" s="77" t="s">
        <v>111</v>
      </c>
      <c r="G28" s="77" t="s">
        <v>212</v>
      </c>
    </row>
    <row r="29" spans="1:7" ht="21.75" customHeight="1" x14ac:dyDescent="0.15">
      <c r="A29" s="135" t="s">
        <v>49</v>
      </c>
      <c r="B29" s="80"/>
      <c r="C29" s="9"/>
      <c r="D29" s="19"/>
      <c r="E29" s="105" t="str">
        <f>IF(D29="","",DATEDIF(D29,Facesheet!$B$3,"Y"))</f>
        <v/>
      </c>
      <c r="F29" s="39"/>
      <c r="G29" s="226"/>
    </row>
    <row r="30" spans="1:7" ht="21.75" customHeight="1" x14ac:dyDescent="0.15">
      <c r="A30" s="135" t="s">
        <v>50</v>
      </c>
      <c r="B30" s="80"/>
      <c r="C30" s="9"/>
      <c r="D30" s="19"/>
      <c r="E30" s="31" t="str">
        <f>IF(D30="","",DATEDIF(D30,Facesheet!$B$3,"Y"))</f>
        <v/>
      </c>
      <c r="F30" s="18"/>
      <c r="G30" s="57"/>
    </row>
    <row r="31" spans="1:7" ht="21.75" customHeight="1" x14ac:dyDescent="0.15">
      <c r="A31" s="135" t="s">
        <v>50</v>
      </c>
      <c r="B31" s="80"/>
      <c r="C31" s="9"/>
      <c r="D31" s="19"/>
      <c r="E31" s="31" t="str">
        <f>IF(D31="","",DATEDIF(D31,Facesheet!$B$3,"Y"))</f>
        <v/>
      </c>
      <c r="F31" s="18"/>
      <c r="G31" s="57"/>
    </row>
    <row r="32" spans="1:7" ht="21.75" customHeight="1" x14ac:dyDescent="0.15">
      <c r="A32" s="135" t="s">
        <v>50</v>
      </c>
      <c r="B32" s="80"/>
      <c r="C32" s="9"/>
      <c r="D32" s="19"/>
      <c r="E32" s="31" t="str">
        <f>IF(D32="","",DATEDIF(D32,Facesheet!$B$3,"Y"))</f>
        <v/>
      </c>
      <c r="F32" s="18"/>
      <c r="G32" s="57"/>
    </row>
    <row r="33" spans="1:7" ht="21.75" customHeight="1" x14ac:dyDescent="0.15">
      <c r="A33" s="135" t="s">
        <v>210</v>
      </c>
      <c r="B33" s="80"/>
      <c r="C33" s="9"/>
      <c r="D33" s="19"/>
      <c r="E33" s="31" t="str">
        <f>IF(D33="","",DATEDIF(D33,Facesheet!$B$3,"Y"))</f>
        <v/>
      </c>
      <c r="F33" s="18"/>
      <c r="G33" s="57"/>
    </row>
    <row r="34" spans="1:7" ht="21.75" customHeight="1" x14ac:dyDescent="0.15">
      <c r="A34" s="481" t="s">
        <v>213</v>
      </c>
      <c r="B34" s="481"/>
      <c r="C34" s="481"/>
      <c r="D34" s="481"/>
      <c r="E34" s="481"/>
      <c r="F34" s="481"/>
      <c r="G34" s="481"/>
    </row>
    <row r="35" spans="1:7" ht="21.75" customHeight="1" x14ac:dyDescent="0.15">
      <c r="A35" s="505" t="s">
        <v>214</v>
      </c>
      <c r="B35" s="505"/>
      <c r="C35" s="505"/>
      <c r="D35" s="505"/>
      <c r="E35" s="505"/>
      <c r="F35" s="505"/>
      <c r="G35" s="505"/>
    </row>
    <row r="36" spans="1:7" ht="21.75" customHeight="1" x14ac:dyDescent="0.15"/>
    <row r="37" spans="1:7" ht="21.75" customHeight="1" x14ac:dyDescent="0.15"/>
    <row r="38" spans="1:7" ht="21.75" customHeight="1" x14ac:dyDescent="0.15"/>
    <row r="39" spans="1:7" ht="21.75" customHeight="1" x14ac:dyDescent="0.15"/>
    <row r="40" spans="1:7" ht="21.75" customHeight="1" x14ac:dyDescent="0.15"/>
    <row r="41" spans="1:7" ht="21.75" customHeight="1" x14ac:dyDescent="0.15"/>
    <row r="42" spans="1:7" ht="21.75" customHeight="1" x14ac:dyDescent="0.15"/>
    <row r="43" spans="1:7" ht="21.75" customHeight="1" x14ac:dyDescent="0.15"/>
    <row r="44" spans="1:7" ht="21.75" customHeight="1" x14ac:dyDescent="0.15"/>
    <row r="45" spans="1:7" ht="21.75" customHeight="1" x14ac:dyDescent="0.15"/>
    <row r="46" spans="1:7" ht="21.75" customHeight="1" x14ac:dyDescent="0.15"/>
    <row r="47" spans="1:7" ht="21.75" customHeight="1" x14ac:dyDescent="0.15"/>
    <row r="48" spans="1:7" ht="21.75" customHeight="1" x14ac:dyDescent="0.15"/>
    <row r="49" ht="21.75" customHeight="1" x14ac:dyDescent="0.15"/>
    <row r="50" ht="21.75" customHeight="1" x14ac:dyDescent="0.15"/>
    <row r="51" ht="21.75" customHeight="1" x14ac:dyDescent="0.15"/>
    <row r="52" ht="21.75" customHeight="1" x14ac:dyDescent="0.15"/>
    <row r="53" ht="21.75" customHeight="1" x14ac:dyDescent="0.15"/>
    <row r="54" ht="21.75" customHeight="1" x14ac:dyDescent="0.15"/>
    <row r="55" ht="21.75" customHeight="1" x14ac:dyDescent="0.15"/>
    <row r="56" ht="21.75" customHeight="1" x14ac:dyDescent="0.15"/>
    <row r="57" ht="21.75" customHeight="1" x14ac:dyDescent="0.15"/>
    <row r="58" ht="21.75" customHeight="1" x14ac:dyDescent="0.15"/>
    <row r="59" ht="21.75" customHeight="1" x14ac:dyDescent="0.15"/>
    <row r="60" ht="21.75" customHeight="1" x14ac:dyDescent="0.15"/>
    <row r="61" ht="21.75" customHeight="1" x14ac:dyDescent="0.15"/>
    <row r="62" ht="21.75" customHeight="1" x14ac:dyDescent="0.15"/>
    <row r="63" ht="21.75" customHeight="1" x14ac:dyDescent="0.15"/>
    <row r="64" ht="21.75" customHeight="1" x14ac:dyDescent="0.15"/>
    <row r="65" ht="21.75" customHeight="1" x14ac:dyDescent="0.15"/>
    <row r="66" ht="21.75" customHeight="1" x14ac:dyDescent="0.15"/>
    <row r="67" ht="21.75" customHeight="1" x14ac:dyDescent="0.15"/>
    <row r="68" ht="21.75" customHeight="1" x14ac:dyDescent="0.15"/>
    <row r="69" ht="21.75" customHeight="1" x14ac:dyDescent="0.15"/>
    <row r="70" ht="21.75" customHeight="1" x14ac:dyDescent="0.15"/>
    <row r="71" ht="21.75" customHeight="1" x14ac:dyDescent="0.15"/>
    <row r="72" ht="21.75" customHeight="1" x14ac:dyDescent="0.15"/>
    <row r="73" ht="21.75" customHeight="1" x14ac:dyDescent="0.15"/>
    <row r="74" ht="21.75" customHeight="1" x14ac:dyDescent="0.15"/>
    <row r="75" ht="21.75" customHeight="1" x14ac:dyDescent="0.15"/>
    <row r="76" ht="21.75" customHeight="1" x14ac:dyDescent="0.15"/>
    <row r="77" ht="21.75" customHeight="1" x14ac:dyDescent="0.15"/>
    <row r="78" ht="21.75" customHeight="1" x14ac:dyDescent="0.15"/>
    <row r="79" ht="21.75" customHeight="1" x14ac:dyDescent="0.15"/>
    <row r="80" ht="21.75" customHeight="1" x14ac:dyDescent="0.15"/>
    <row r="81" ht="21.75" customHeight="1" x14ac:dyDescent="0.15"/>
    <row r="82" ht="21.75" customHeight="1" x14ac:dyDescent="0.15"/>
    <row r="83" ht="21.75" customHeight="1" x14ac:dyDescent="0.15"/>
    <row r="84" ht="21.75" customHeight="1" x14ac:dyDescent="0.15"/>
    <row r="85" ht="21.75" customHeight="1" x14ac:dyDescent="0.15"/>
    <row r="86" ht="21.75" customHeight="1" x14ac:dyDescent="0.15"/>
    <row r="87" ht="21.75" customHeight="1" x14ac:dyDescent="0.15"/>
    <row r="88" ht="21.75" customHeight="1" x14ac:dyDescent="0.15"/>
    <row r="89" ht="21.75" customHeight="1" x14ac:dyDescent="0.15"/>
    <row r="90" ht="21.75" customHeight="1" x14ac:dyDescent="0.15"/>
    <row r="91" ht="21.75" customHeight="1" x14ac:dyDescent="0.15"/>
    <row r="92" ht="21.75" customHeight="1" x14ac:dyDescent="0.15"/>
    <row r="93" ht="21.75" customHeight="1" x14ac:dyDescent="0.15"/>
    <row r="94" ht="21.75" customHeight="1" x14ac:dyDescent="0.15"/>
    <row r="95" ht="21.75" customHeight="1" x14ac:dyDescent="0.15"/>
    <row r="96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  <row r="122" ht="21.75" customHeight="1" x14ac:dyDescent="0.15"/>
    <row r="123" ht="21.75" customHeight="1" x14ac:dyDescent="0.15"/>
    <row r="124" ht="21.75" customHeight="1" x14ac:dyDescent="0.15"/>
    <row r="125" ht="21.75" customHeight="1" x14ac:dyDescent="0.15"/>
    <row r="126" ht="21.75" customHeight="1" x14ac:dyDescent="0.15"/>
    <row r="127" ht="21.75" customHeight="1" x14ac:dyDescent="0.15"/>
    <row r="128" ht="21.75" customHeight="1" x14ac:dyDescent="0.15"/>
    <row r="129" ht="21.75" customHeight="1" x14ac:dyDescent="0.15"/>
    <row r="130" ht="21.75" customHeight="1" x14ac:dyDescent="0.15"/>
    <row r="131" ht="21.75" customHeight="1" x14ac:dyDescent="0.15"/>
    <row r="132" ht="21.75" customHeight="1" x14ac:dyDescent="0.15"/>
    <row r="133" ht="21.75" customHeight="1" x14ac:dyDescent="0.15"/>
    <row r="134" ht="21.75" customHeight="1" x14ac:dyDescent="0.15"/>
    <row r="135" ht="21.75" customHeight="1" x14ac:dyDescent="0.15"/>
    <row r="136" ht="21.75" customHeight="1" x14ac:dyDescent="0.15"/>
    <row r="137" ht="21.75" customHeight="1" x14ac:dyDescent="0.15"/>
    <row r="138" ht="21.75" customHeight="1" x14ac:dyDescent="0.15"/>
    <row r="139" ht="21.75" customHeight="1" x14ac:dyDescent="0.15"/>
    <row r="140" ht="21.75" customHeight="1" x14ac:dyDescent="0.15"/>
    <row r="141" ht="21.75" customHeight="1" x14ac:dyDescent="0.15"/>
    <row r="142" ht="21.75" customHeight="1" x14ac:dyDescent="0.15"/>
    <row r="143" ht="21.75" customHeight="1" x14ac:dyDescent="0.15"/>
    <row r="144" ht="21.75" customHeight="1" x14ac:dyDescent="0.15"/>
    <row r="145" ht="21.75" customHeight="1" x14ac:dyDescent="0.15"/>
    <row r="146" ht="21.75" customHeight="1" x14ac:dyDescent="0.15"/>
    <row r="147" ht="21.75" customHeight="1" x14ac:dyDescent="0.15"/>
    <row r="148" ht="21.75" customHeight="1" x14ac:dyDescent="0.15"/>
    <row r="149" ht="21.75" customHeight="1" x14ac:dyDescent="0.15"/>
    <row r="150" ht="21.75" customHeight="1" x14ac:dyDescent="0.15"/>
    <row r="151" ht="21.75" customHeight="1" x14ac:dyDescent="0.15"/>
    <row r="152" ht="21.75" customHeight="1" x14ac:dyDescent="0.15"/>
    <row r="153" ht="21.75" customHeight="1" x14ac:dyDescent="0.15"/>
    <row r="154" ht="21.75" customHeight="1" x14ac:dyDescent="0.15"/>
    <row r="155" ht="21.75" customHeight="1" x14ac:dyDescent="0.15"/>
    <row r="156" ht="21.75" customHeight="1" x14ac:dyDescent="0.15"/>
    <row r="157" ht="21.75" customHeight="1" x14ac:dyDescent="0.15"/>
    <row r="158" ht="21.75" customHeight="1" x14ac:dyDescent="0.15"/>
    <row r="159" ht="21.75" customHeight="1" x14ac:dyDescent="0.15"/>
    <row r="160" ht="21.75" customHeight="1" x14ac:dyDescent="0.15"/>
    <row r="161" ht="21.75" customHeight="1" x14ac:dyDescent="0.15"/>
    <row r="162" ht="21.75" customHeight="1" x14ac:dyDescent="0.15"/>
    <row r="163" ht="21.75" customHeight="1" x14ac:dyDescent="0.15"/>
    <row r="164" ht="21.75" customHeight="1" x14ac:dyDescent="0.15"/>
    <row r="165" ht="21.75" customHeight="1" x14ac:dyDescent="0.15"/>
    <row r="166" ht="21.75" customHeight="1" x14ac:dyDescent="0.15"/>
    <row r="167" ht="21.75" customHeight="1" x14ac:dyDescent="0.15"/>
    <row r="168" ht="21.75" customHeight="1" x14ac:dyDescent="0.15"/>
    <row r="169" ht="21.75" customHeight="1" x14ac:dyDescent="0.15"/>
    <row r="170" ht="21.75" customHeight="1" x14ac:dyDescent="0.15"/>
    <row r="171" ht="21.75" customHeight="1" x14ac:dyDescent="0.15"/>
    <row r="172" ht="21.75" customHeight="1" x14ac:dyDescent="0.15"/>
    <row r="173" ht="21.75" customHeight="1" x14ac:dyDescent="0.15"/>
    <row r="174" ht="21.75" customHeight="1" x14ac:dyDescent="0.15"/>
    <row r="175" ht="21.75" customHeight="1" x14ac:dyDescent="0.15"/>
    <row r="176" ht="21.75" customHeight="1" x14ac:dyDescent="0.15"/>
    <row r="177" ht="21.75" customHeight="1" x14ac:dyDescent="0.15"/>
    <row r="178" ht="21.75" customHeight="1" x14ac:dyDescent="0.15"/>
    <row r="179" ht="21.75" customHeight="1" x14ac:dyDescent="0.15"/>
    <row r="180" ht="21.75" customHeight="1" x14ac:dyDescent="0.15"/>
    <row r="181" ht="21.75" customHeight="1" x14ac:dyDescent="0.15"/>
    <row r="182" ht="21.75" customHeight="1" x14ac:dyDescent="0.15"/>
    <row r="183" ht="21.75" customHeight="1" x14ac:dyDescent="0.15"/>
    <row r="184" ht="21.75" customHeight="1" x14ac:dyDescent="0.15"/>
    <row r="185" ht="21.75" customHeight="1" x14ac:dyDescent="0.15"/>
    <row r="186" ht="21.75" customHeight="1" x14ac:dyDescent="0.15"/>
    <row r="187" ht="21.75" customHeight="1" x14ac:dyDescent="0.15"/>
    <row r="188" ht="21.75" customHeight="1" x14ac:dyDescent="0.15"/>
    <row r="189" ht="21.75" customHeight="1" x14ac:dyDescent="0.15"/>
    <row r="190" ht="21.75" customHeight="1" x14ac:dyDescent="0.15"/>
    <row r="191" ht="21.75" customHeight="1" x14ac:dyDescent="0.15"/>
    <row r="192" ht="21.75" customHeight="1" x14ac:dyDescent="0.15"/>
    <row r="193" ht="21.75" customHeight="1" x14ac:dyDescent="0.15"/>
    <row r="194" ht="21.75" customHeight="1" x14ac:dyDescent="0.15"/>
    <row r="195" ht="21.75" customHeight="1" x14ac:dyDescent="0.15"/>
    <row r="196" ht="21.75" customHeight="1" x14ac:dyDescent="0.15"/>
    <row r="197" ht="21.75" customHeight="1" x14ac:dyDescent="0.15"/>
    <row r="198" ht="21.75" customHeight="1" x14ac:dyDescent="0.15"/>
    <row r="199" ht="21.75" customHeight="1" x14ac:dyDescent="0.15"/>
    <row r="200" ht="21.75" customHeight="1" x14ac:dyDescent="0.15"/>
    <row r="201" ht="21.75" customHeight="1" x14ac:dyDescent="0.15"/>
    <row r="202" ht="21.75" customHeight="1" x14ac:dyDescent="0.15"/>
    <row r="203" ht="21.75" customHeight="1" x14ac:dyDescent="0.15"/>
    <row r="204" ht="21.75" customHeight="1" x14ac:dyDescent="0.15"/>
    <row r="205" ht="21.75" customHeight="1" x14ac:dyDescent="0.15"/>
    <row r="206" ht="21.75" customHeight="1" x14ac:dyDescent="0.15"/>
    <row r="207" ht="21.75" customHeight="1" x14ac:dyDescent="0.15"/>
    <row r="208" ht="21.75" customHeight="1" x14ac:dyDescent="0.15"/>
    <row r="209" ht="21.75" customHeight="1" x14ac:dyDescent="0.15"/>
    <row r="210" ht="21.75" customHeight="1" x14ac:dyDescent="0.15"/>
    <row r="211" ht="21.75" customHeight="1" x14ac:dyDescent="0.15"/>
    <row r="212" ht="21.75" customHeight="1" x14ac:dyDescent="0.15"/>
    <row r="213" ht="21.75" customHeight="1" x14ac:dyDescent="0.15"/>
    <row r="214" ht="21.75" customHeight="1" x14ac:dyDescent="0.15"/>
    <row r="215" ht="21.75" customHeight="1" x14ac:dyDescent="0.15"/>
    <row r="216" ht="21.75" customHeight="1" x14ac:dyDescent="0.15"/>
    <row r="217" ht="21.75" customHeight="1" x14ac:dyDescent="0.15"/>
    <row r="218" ht="21.75" customHeight="1" x14ac:dyDescent="0.15"/>
    <row r="219" ht="21.75" customHeight="1" x14ac:dyDescent="0.15"/>
    <row r="220" ht="21.75" customHeight="1" x14ac:dyDescent="0.15"/>
    <row r="221" ht="21.75" customHeight="1" x14ac:dyDescent="0.15"/>
    <row r="222" ht="21.75" customHeight="1" x14ac:dyDescent="0.15"/>
    <row r="223" ht="21.75" customHeight="1" x14ac:dyDescent="0.15"/>
    <row r="224" ht="21.75" customHeight="1" x14ac:dyDescent="0.15"/>
    <row r="225" ht="21.75" customHeight="1" x14ac:dyDescent="0.15"/>
    <row r="226" ht="21.75" customHeight="1" x14ac:dyDescent="0.15"/>
    <row r="227" ht="21.75" customHeight="1" x14ac:dyDescent="0.15"/>
    <row r="228" ht="21.75" customHeight="1" x14ac:dyDescent="0.15"/>
    <row r="229" ht="21.75" customHeight="1" x14ac:dyDescent="0.15"/>
    <row r="230" ht="21.75" customHeight="1" x14ac:dyDescent="0.15"/>
    <row r="231" ht="21.75" customHeight="1" x14ac:dyDescent="0.15"/>
    <row r="232" ht="21.75" customHeight="1" x14ac:dyDescent="0.15"/>
    <row r="233" ht="21.75" customHeight="1" x14ac:dyDescent="0.15"/>
    <row r="234" ht="21.75" customHeight="1" x14ac:dyDescent="0.15"/>
    <row r="235" ht="21.75" customHeight="1" x14ac:dyDescent="0.15"/>
    <row r="236" ht="21.75" customHeight="1" x14ac:dyDescent="0.15"/>
    <row r="237" ht="21.75" customHeight="1" x14ac:dyDescent="0.15"/>
    <row r="238" ht="21.75" customHeight="1" x14ac:dyDescent="0.15"/>
    <row r="239" ht="21.75" customHeight="1" x14ac:dyDescent="0.15"/>
    <row r="240" ht="21.75" customHeight="1" x14ac:dyDescent="0.15"/>
    <row r="241" ht="21.75" customHeight="1" x14ac:dyDescent="0.15"/>
    <row r="242" ht="21.75" customHeight="1" x14ac:dyDescent="0.15"/>
    <row r="243" ht="21.75" customHeight="1" x14ac:dyDescent="0.15"/>
    <row r="244" ht="21.75" customHeight="1" x14ac:dyDescent="0.15"/>
    <row r="245" ht="21.75" customHeight="1" x14ac:dyDescent="0.15"/>
    <row r="246" ht="21.75" customHeight="1" x14ac:dyDescent="0.15"/>
    <row r="247" ht="21.75" customHeight="1" x14ac:dyDescent="0.15"/>
    <row r="248" ht="21.75" customHeight="1" x14ac:dyDescent="0.15"/>
    <row r="249" ht="21.75" customHeight="1" x14ac:dyDescent="0.15"/>
    <row r="250" ht="21.75" customHeight="1" x14ac:dyDescent="0.15"/>
    <row r="251" ht="21.75" customHeight="1" x14ac:dyDescent="0.15"/>
    <row r="252" ht="21.75" customHeight="1" x14ac:dyDescent="0.15"/>
    <row r="253" ht="21.75" customHeight="1" x14ac:dyDescent="0.15"/>
    <row r="254" ht="21.75" customHeight="1" x14ac:dyDescent="0.15"/>
    <row r="255" ht="21.75" customHeight="1" x14ac:dyDescent="0.15"/>
    <row r="256" ht="21.75" customHeight="1" x14ac:dyDescent="0.15"/>
    <row r="257" ht="21.75" customHeight="1" x14ac:dyDescent="0.15"/>
    <row r="258" ht="21.75" customHeight="1" x14ac:dyDescent="0.15"/>
    <row r="259" ht="21.75" customHeight="1" x14ac:dyDescent="0.15"/>
    <row r="260" ht="21.75" customHeight="1" x14ac:dyDescent="0.15"/>
    <row r="261" ht="21.75" customHeight="1" x14ac:dyDescent="0.15"/>
    <row r="262" ht="21.75" customHeight="1" x14ac:dyDescent="0.15"/>
    <row r="263" ht="21.75" customHeight="1" x14ac:dyDescent="0.15"/>
    <row r="264" ht="21.75" customHeight="1" x14ac:dyDescent="0.15"/>
    <row r="265" ht="21.75" customHeight="1" x14ac:dyDescent="0.15"/>
    <row r="266" ht="21.75" customHeight="1" x14ac:dyDescent="0.15"/>
    <row r="267" ht="21.75" customHeight="1" x14ac:dyDescent="0.15"/>
    <row r="268" ht="21.75" customHeight="1" x14ac:dyDescent="0.15"/>
    <row r="269" ht="21.75" customHeight="1" x14ac:dyDescent="0.15"/>
    <row r="270" ht="21.75" customHeight="1" x14ac:dyDescent="0.15"/>
    <row r="271" ht="21.75" customHeight="1" x14ac:dyDescent="0.15"/>
    <row r="272" ht="21.75" customHeight="1" x14ac:dyDescent="0.15"/>
    <row r="273" ht="21.75" customHeight="1" x14ac:dyDescent="0.15"/>
    <row r="274" ht="21.75" customHeight="1" x14ac:dyDescent="0.15"/>
    <row r="275" ht="21.75" customHeight="1" x14ac:dyDescent="0.15"/>
    <row r="276" ht="21.75" customHeight="1" x14ac:dyDescent="0.15"/>
    <row r="277" ht="21.75" customHeight="1" x14ac:dyDescent="0.15"/>
    <row r="278" ht="21.75" customHeight="1" x14ac:dyDescent="0.15"/>
    <row r="279" ht="21.75" customHeight="1" x14ac:dyDescent="0.15"/>
    <row r="280" ht="21.75" customHeight="1" x14ac:dyDescent="0.15"/>
    <row r="281" ht="21.75" customHeight="1" x14ac:dyDescent="0.15"/>
    <row r="282" ht="21.75" customHeight="1" x14ac:dyDescent="0.15"/>
    <row r="283" ht="21.75" customHeight="1" x14ac:dyDescent="0.15"/>
    <row r="284" ht="21.75" customHeight="1" x14ac:dyDescent="0.15"/>
    <row r="285" ht="21.75" customHeight="1" x14ac:dyDescent="0.15"/>
    <row r="286" ht="21.75" customHeight="1" x14ac:dyDescent="0.15"/>
    <row r="287" ht="21.75" customHeight="1" x14ac:dyDescent="0.15"/>
    <row r="288" ht="21.75" customHeight="1" x14ac:dyDescent="0.15"/>
    <row r="289" ht="21.75" customHeight="1" x14ac:dyDescent="0.15"/>
    <row r="290" ht="21.75" customHeight="1" x14ac:dyDescent="0.15"/>
    <row r="291" ht="21.75" customHeight="1" x14ac:dyDescent="0.15"/>
    <row r="292" ht="21.75" customHeight="1" x14ac:dyDescent="0.15"/>
    <row r="293" ht="21.75" customHeight="1" x14ac:dyDescent="0.15"/>
    <row r="294" ht="21.75" customHeight="1" x14ac:dyDescent="0.15"/>
    <row r="295" ht="21.75" customHeight="1" x14ac:dyDescent="0.15"/>
    <row r="296" ht="21.75" customHeight="1" x14ac:dyDescent="0.15"/>
    <row r="297" ht="21.75" customHeight="1" x14ac:dyDescent="0.15"/>
    <row r="298" ht="21.75" customHeight="1" x14ac:dyDescent="0.15"/>
    <row r="299" ht="21.75" customHeight="1" x14ac:dyDescent="0.15"/>
    <row r="300" ht="21.75" customHeight="1" x14ac:dyDescent="0.15"/>
    <row r="301" ht="21.75" customHeight="1" x14ac:dyDescent="0.15"/>
    <row r="302" ht="21.75" customHeight="1" x14ac:dyDescent="0.15"/>
    <row r="303" ht="21.75" customHeight="1" x14ac:dyDescent="0.15"/>
    <row r="304" ht="21.75" customHeight="1" x14ac:dyDescent="0.15"/>
    <row r="305" ht="21.75" customHeight="1" x14ac:dyDescent="0.15"/>
    <row r="306" ht="21.75" customHeight="1" x14ac:dyDescent="0.15"/>
    <row r="307" ht="21.75" customHeight="1" x14ac:dyDescent="0.15"/>
    <row r="308" ht="21.75" customHeight="1" x14ac:dyDescent="0.15"/>
    <row r="309" ht="21.75" customHeight="1" x14ac:dyDescent="0.15"/>
    <row r="310" ht="21.75" customHeight="1" x14ac:dyDescent="0.15"/>
    <row r="311" ht="21.75" customHeight="1" x14ac:dyDescent="0.15"/>
    <row r="312" ht="21.75" customHeight="1" x14ac:dyDescent="0.15"/>
    <row r="313" ht="21.75" customHeight="1" x14ac:dyDescent="0.15"/>
    <row r="314" ht="21.75" customHeight="1" x14ac:dyDescent="0.15"/>
    <row r="315" ht="21.75" customHeight="1" x14ac:dyDescent="0.15"/>
    <row r="316" ht="21.75" customHeight="1" x14ac:dyDescent="0.15"/>
    <row r="317" ht="21.75" customHeight="1" x14ac:dyDescent="0.15"/>
    <row r="318" ht="21.75" customHeight="1" x14ac:dyDescent="0.15"/>
    <row r="319" ht="21.75" customHeight="1" x14ac:dyDescent="0.15"/>
    <row r="320" ht="21.75" customHeight="1" x14ac:dyDescent="0.15"/>
    <row r="321" ht="21.75" customHeight="1" x14ac:dyDescent="0.15"/>
    <row r="322" ht="21.75" customHeight="1" x14ac:dyDescent="0.15"/>
    <row r="323" ht="21.75" customHeight="1" x14ac:dyDescent="0.15"/>
    <row r="324" ht="21.75" customHeight="1" x14ac:dyDescent="0.15"/>
    <row r="325" ht="21.75" customHeight="1" x14ac:dyDescent="0.15"/>
    <row r="326" ht="21.75" customHeight="1" x14ac:dyDescent="0.15"/>
    <row r="327" ht="21.75" customHeight="1" x14ac:dyDescent="0.15"/>
    <row r="328" ht="21.75" customHeight="1" x14ac:dyDescent="0.15"/>
    <row r="329" ht="21.75" customHeight="1" x14ac:dyDescent="0.15"/>
    <row r="330" ht="21.75" customHeight="1" x14ac:dyDescent="0.15"/>
    <row r="331" ht="21.75" customHeight="1" x14ac:dyDescent="0.15"/>
    <row r="332" ht="21.75" customHeight="1" x14ac:dyDescent="0.15"/>
    <row r="333" ht="21.75" customHeight="1" x14ac:dyDescent="0.15"/>
    <row r="334" ht="21.75" customHeight="1" x14ac:dyDescent="0.15"/>
    <row r="335" ht="21.75" customHeight="1" x14ac:dyDescent="0.15"/>
    <row r="336" ht="21.75" customHeight="1" x14ac:dyDescent="0.15"/>
    <row r="337" ht="21.75" customHeight="1" x14ac:dyDescent="0.15"/>
    <row r="338" ht="21.75" customHeight="1" x14ac:dyDescent="0.15"/>
    <row r="339" ht="21.75" customHeight="1" x14ac:dyDescent="0.15"/>
    <row r="340" ht="21.75" customHeight="1" x14ac:dyDescent="0.15"/>
    <row r="341" ht="21.75" customHeight="1" x14ac:dyDescent="0.15"/>
    <row r="342" ht="21.75" customHeight="1" x14ac:dyDescent="0.15"/>
    <row r="343" ht="21.75" customHeight="1" x14ac:dyDescent="0.15"/>
    <row r="344" ht="21.75" customHeight="1" x14ac:dyDescent="0.15"/>
    <row r="345" ht="21.75" customHeight="1" x14ac:dyDescent="0.15"/>
    <row r="346" ht="21.75" customHeight="1" x14ac:dyDescent="0.15"/>
    <row r="347" ht="21.75" customHeight="1" x14ac:dyDescent="0.15"/>
    <row r="348" ht="21.75" customHeight="1" x14ac:dyDescent="0.15"/>
    <row r="349" ht="21.75" customHeight="1" x14ac:dyDescent="0.15"/>
    <row r="350" ht="21.75" customHeight="1" x14ac:dyDescent="0.15"/>
    <row r="351" ht="21.75" customHeight="1" x14ac:dyDescent="0.15"/>
    <row r="352" ht="21.75" customHeight="1" x14ac:dyDescent="0.15"/>
    <row r="353" ht="21.75" customHeight="1" x14ac:dyDescent="0.15"/>
    <row r="354" ht="21.75" customHeight="1" x14ac:dyDescent="0.15"/>
    <row r="355" ht="21.75" customHeight="1" x14ac:dyDescent="0.15"/>
    <row r="356" ht="21.75" customHeight="1" x14ac:dyDescent="0.15"/>
    <row r="357" ht="21.75" customHeight="1" x14ac:dyDescent="0.15"/>
    <row r="358" ht="21.75" customHeight="1" x14ac:dyDescent="0.15"/>
    <row r="359" ht="21.75" customHeight="1" x14ac:dyDescent="0.15"/>
    <row r="360" ht="21.75" customHeight="1" x14ac:dyDescent="0.15"/>
    <row r="361" ht="21.75" customHeight="1" x14ac:dyDescent="0.15"/>
    <row r="362" ht="21.75" customHeight="1" x14ac:dyDescent="0.15"/>
    <row r="363" ht="21.75" customHeight="1" x14ac:dyDescent="0.15"/>
    <row r="364" ht="21.75" customHeight="1" x14ac:dyDescent="0.15"/>
    <row r="365" ht="21.75" customHeight="1" x14ac:dyDescent="0.15"/>
    <row r="366" ht="21.75" customHeight="1" x14ac:dyDescent="0.15"/>
    <row r="367" ht="21.75" customHeight="1" x14ac:dyDescent="0.15"/>
    <row r="368" ht="21.75" customHeight="1" x14ac:dyDescent="0.15"/>
    <row r="369" ht="21.75" customHeight="1" x14ac:dyDescent="0.15"/>
    <row r="370" ht="21.75" customHeight="1" x14ac:dyDescent="0.15"/>
    <row r="371" ht="21.75" customHeight="1" x14ac:dyDescent="0.15"/>
    <row r="372" ht="21.75" customHeight="1" x14ac:dyDescent="0.15"/>
    <row r="373" ht="21.75" customHeight="1" x14ac:dyDescent="0.15"/>
    <row r="374" ht="21.75" customHeight="1" x14ac:dyDescent="0.15"/>
    <row r="375" ht="21.75" customHeight="1" x14ac:dyDescent="0.15"/>
    <row r="376" ht="21.75" customHeight="1" x14ac:dyDescent="0.15"/>
    <row r="377" ht="21.75" customHeight="1" x14ac:dyDescent="0.15"/>
    <row r="378" ht="21.75" customHeight="1" x14ac:dyDescent="0.15"/>
    <row r="379" ht="21.75" customHeight="1" x14ac:dyDescent="0.15"/>
    <row r="380" ht="21.75" customHeight="1" x14ac:dyDescent="0.15"/>
    <row r="381" ht="21.75" customHeight="1" x14ac:dyDescent="0.15"/>
    <row r="382" ht="21.75" customHeight="1" x14ac:dyDescent="0.15"/>
    <row r="383" ht="21.75" customHeight="1" x14ac:dyDescent="0.15"/>
    <row r="384" ht="21.75" customHeight="1" x14ac:dyDescent="0.15"/>
    <row r="385" ht="21.75" customHeight="1" x14ac:dyDescent="0.15"/>
    <row r="386" ht="21.75" customHeight="1" x14ac:dyDescent="0.15"/>
    <row r="387" ht="21.75" customHeight="1" x14ac:dyDescent="0.15"/>
    <row r="388" ht="21.75" customHeight="1" x14ac:dyDescent="0.15"/>
    <row r="389" ht="21.75" customHeight="1" x14ac:dyDescent="0.15"/>
    <row r="390" ht="21.75" customHeight="1" x14ac:dyDescent="0.15"/>
    <row r="391" ht="21.75" customHeight="1" x14ac:dyDescent="0.15"/>
    <row r="392" ht="21.75" customHeight="1" x14ac:dyDescent="0.15"/>
    <row r="393" ht="21.75" customHeight="1" x14ac:dyDescent="0.15"/>
    <row r="394" ht="21.75" customHeight="1" x14ac:dyDescent="0.15"/>
    <row r="395" ht="21.75" customHeight="1" x14ac:dyDescent="0.15"/>
    <row r="396" ht="21.75" customHeight="1" x14ac:dyDescent="0.15"/>
    <row r="397" ht="21.75" customHeight="1" x14ac:dyDescent="0.15"/>
    <row r="398" ht="21.75" customHeight="1" x14ac:dyDescent="0.15"/>
    <row r="399" ht="21.75" customHeight="1" x14ac:dyDescent="0.15"/>
    <row r="400" ht="21.75" customHeight="1" x14ac:dyDescent="0.15"/>
    <row r="401" ht="21.75" customHeight="1" x14ac:dyDescent="0.15"/>
    <row r="402" ht="21.75" customHeight="1" x14ac:dyDescent="0.15"/>
    <row r="403" ht="21.75" customHeight="1" x14ac:dyDescent="0.15"/>
    <row r="404" ht="21.75" customHeight="1" x14ac:dyDescent="0.15"/>
    <row r="405" ht="21.75" customHeight="1" x14ac:dyDescent="0.15"/>
    <row r="406" ht="21.75" customHeight="1" x14ac:dyDescent="0.15"/>
    <row r="407" ht="21.75" customHeight="1" x14ac:dyDescent="0.15"/>
    <row r="408" ht="21.75" customHeight="1" x14ac:dyDescent="0.15"/>
    <row r="409" ht="21.75" customHeight="1" x14ac:dyDescent="0.15"/>
    <row r="410" ht="21.75" customHeight="1" x14ac:dyDescent="0.15"/>
    <row r="411" ht="21.75" customHeight="1" x14ac:dyDescent="0.15"/>
    <row r="412" ht="21.75" customHeight="1" x14ac:dyDescent="0.15"/>
    <row r="413" ht="21.75" customHeight="1" x14ac:dyDescent="0.15"/>
    <row r="414" ht="21.75" customHeight="1" x14ac:dyDescent="0.15"/>
    <row r="415" ht="21.75" customHeight="1" x14ac:dyDescent="0.15"/>
    <row r="416" ht="21.75" customHeight="1" x14ac:dyDescent="0.15"/>
    <row r="417" ht="21.75" customHeight="1" x14ac:dyDescent="0.15"/>
    <row r="418" ht="21.75" customHeight="1" x14ac:dyDescent="0.15"/>
    <row r="419" ht="21.75" customHeight="1" x14ac:dyDescent="0.15"/>
    <row r="420" ht="21.75" customHeight="1" x14ac:dyDescent="0.15"/>
    <row r="421" ht="21.75" customHeight="1" x14ac:dyDescent="0.15"/>
    <row r="422" ht="21.75" customHeight="1" x14ac:dyDescent="0.15"/>
    <row r="423" ht="21.75" customHeight="1" x14ac:dyDescent="0.15"/>
    <row r="424" ht="21.75" customHeight="1" x14ac:dyDescent="0.15"/>
    <row r="425" ht="21.75" customHeight="1" x14ac:dyDescent="0.15"/>
    <row r="426" ht="21.75" customHeight="1" x14ac:dyDescent="0.15"/>
    <row r="427" ht="21.75" customHeight="1" x14ac:dyDescent="0.15"/>
    <row r="428" ht="21.75" customHeight="1" x14ac:dyDescent="0.15"/>
    <row r="429" ht="21.75" customHeight="1" x14ac:dyDescent="0.15"/>
    <row r="430" ht="21.75" customHeight="1" x14ac:dyDescent="0.15"/>
    <row r="431" ht="21.75" customHeight="1" x14ac:dyDescent="0.15"/>
    <row r="432" ht="21.75" customHeight="1" x14ac:dyDescent="0.15"/>
    <row r="433" ht="21.75" customHeight="1" x14ac:dyDescent="0.15"/>
    <row r="434" ht="21.75" customHeight="1" x14ac:dyDescent="0.15"/>
    <row r="435" ht="21.75" customHeight="1" x14ac:dyDescent="0.15"/>
    <row r="436" ht="21.75" customHeight="1" x14ac:dyDescent="0.15"/>
    <row r="437" ht="21.75" customHeight="1" x14ac:dyDescent="0.15"/>
    <row r="438" ht="21.75" customHeight="1" x14ac:dyDescent="0.15"/>
    <row r="439" ht="21.75" customHeight="1" x14ac:dyDescent="0.15"/>
    <row r="440" ht="21.75" customHeight="1" x14ac:dyDescent="0.15"/>
    <row r="441" ht="21.75" customHeight="1" x14ac:dyDescent="0.15"/>
    <row r="442" ht="21.75" customHeight="1" x14ac:dyDescent="0.15"/>
    <row r="443" ht="21.75" customHeight="1" x14ac:dyDescent="0.15"/>
    <row r="444" ht="21.75" customHeight="1" x14ac:dyDescent="0.15"/>
    <row r="445" ht="21.75" customHeight="1" x14ac:dyDescent="0.15"/>
    <row r="446" ht="21.75" customHeight="1" x14ac:dyDescent="0.15"/>
    <row r="447" ht="21.75" customHeight="1" x14ac:dyDescent="0.15"/>
    <row r="448" ht="21.75" customHeight="1" x14ac:dyDescent="0.15"/>
    <row r="449" ht="21.75" customHeight="1" x14ac:dyDescent="0.15"/>
    <row r="450" ht="21.75" customHeight="1" x14ac:dyDescent="0.15"/>
    <row r="451" ht="21.75" customHeight="1" x14ac:dyDescent="0.15"/>
    <row r="452" ht="21.75" customHeight="1" x14ac:dyDescent="0.15"/>
    <row r="453" ht="21.75" customHeight="1" x14ac:dyDescent="0.15"/>
    <row r="454" ht="21.75" customHeight="1" x14ac:dyDescent="0.15"/>
    <row r="455" ht="21.75" customHeight="1" x14ac:dyDescent="0.15"/>
    <row r="456" ht="21.75" customHeight="1" x14ac:dyDescent="0.15"/>
    <row r="457" ht="21.75" customHeight="1" x14ac:dyDescent="0.15"/>
    <row r="458" ht="21.75" customHeight="1" x14ac:dyDescent="0.15"/>
    <row r="459" ht="21.75" customHeight="1" x14ac:dyDescent="0.15"/>
    <row r="460" ht="21.75" customHeight="1" x14ac:dyDescent="0.15"/>
    <row r="461" ht="21.75" customHeight="1" x14ac:dyDescent="0.15"/>
    <row r="462" ht="21.75" customHeight="1" x14ac:dyDescent="0.15"/>
    <row r="463" ht="21.75" customHeight="1" x14ac:dyDescent="0.15"/>
    <row r="464" ht="21.75" customHeight="1" x14ac:dyDescent="0.15"/>
    <row r="465" ht="21.75" customHeight="1" x14ac:dyDescent="0.15"/>
    <row r="466" ht="21.75" customHeight="1" x14ac:dyDescent="0.15"/>
    <row r="467" ht="21.75" customHeight="1" x14ac:dyDescent="0.15"/>
    <row r="468" ht="21.75" customHeight="1" x14ac:dyDescent="0.15"/>
    <row r="469" ht="21.75" customHeight="1" x14ac:dyDescent="0.15"/>
    <row r="470" ht="21.75" customHeight="1" x14ac:dyDescent="0.15"/>
    <row r="471" ht="21.75" customHeight="1" x14ac:dyDescent="0.15"/>
    <row r="472" ht="21.75" customHeight="1" x14ac:dyDescent="0.15"/>
    <row r="473" ht="21.75" customHeight="1" x14ac:dyDescent="0.15"/>
    <row r="474" ht="21.75" customHeight="1" x14ac:dyDescent="0.15"/>
    <row r="475" ht="21.75" customHeight="1" x14ac:dyDescent="0.15"/>
    <row r="476" ht="21.75" customHeight="1" x14ac:dyDescent="0.15"/>
    <row r="477" ht="21.75" customHeight="1" x14ac:dyDescent="0.15"/>
    <row r="478" ht="21.75" customHeight="1" x14ac:dyDescent="0.15"/>
    <row r="479" ht="21.75" customHeight="1" x14ac:dyDescent="0.15"/>
    <row r="480" ht="21.75" customHeight="1" x14ac:dyDescent="0.15"/>
    <row r="481" ht="21.75" customHeight="1" x14ac:dyDescent="0.15"/>
    <row r="482" ht="21.75" customHeight="1" x14ac:dyDescent="0.15"/>
    <row r="483" ht="21.75" customHeight="1" x14ac:dyDescent="0.15"/>
    <row r="484" ht="21.75" customHeight="1" x14ac:dyDescent="0.15"/>
    <row r="485" ht="21.75" customHeight="1" x14ac:dyDescent="0.15"/>
    <row r="486" ht="21.75" customHeight="1" x14ac:dyDescent="0.15"/>
    <row r="487" ht="21.75" customHeight="1" x14ac:dyDescent="0.15"/>
    <row r="488" ht="21.75" customHeight="1" x14ac:dyDescent="0.15"/>
    <row r="489" ht="21.75" customHeight="1" x14ac:dyDescent="0.15"/>
    <row r="490" ht="21.75" customHeight="1" x14ac:dyDescent="0.15"/>
    <row r="491" ht="21.75" customHeight="1" x14ac:dyDescent="0.15"/>
    <row r="492" ht="21.75" customHeight="1" x14ac:dyDescent="0.15"/>
    <row r="493" ht="21.75" customHeight="1" x14ac:dyDescent="0.15"/>
    <row r="494" ht="21.75" customHeight="1" x14ac:dyDescent="0.15"/>
    <row r="495" ht="21.75" customHeight="1" x14ac:dyDescent="0.15"/>
    <row r="496" ht="21.75" customHeight="1" x14ac:dyDescent="0.15"/>
    <row r="497" ht="21.75" customHeight="1" x14ac:dyDescent="0.15"/>
    <row r="498" ht="21.75" customHeight="1" x14ac:dyDescent="0.15"/>
    <row r="499" ht="21.75" customHeight="1" x14ac:dyDescent="0.15"/>
    <row r="500" ht="21.75" customHeight="1" x14ac:dyDescent="0.15"/>
    <row r="501" ht="21.75" customHeight="1" x14ac:dyDescent="0.15"/>
    <row r="502" ht="21.75" customHeight="1" x14ac:dyDescent="0.15"/>
    <row r="503" ht="21.75" customHeight="1" x14ac:dyDescent="0.15"/>
    <row r="504" ht="21.75" customHeight="1" x14ac:dyDescent="0.15"/>
    <row r="505" ht="21.75" customHeight="1" x14ac:dyDescent="0.15"/>
    <row r="506" ht="21.75" customHeight="1" x14ac:dyDescent="0.15"/>
    <row r="507" ht="21.75" customHeight="1" x14ac:dyDescent="0.15"/>
    <row r="508" ht="21.75" customHeight="1" x14ac:dyDescent="0.15"/>
    <row r="509" ht="21.75" customHeight="1" x14ac:dyDescent="0.15"/>
    <row r="510" ht="21.75" customHeight="1" x14ac:dyDescent="0.15"/>
    <row r="511" ht="21.75" customHeight="1" x14ac:dyDescent="0.15"/>
    <row r="512" ht="21.75" customHeight="1" x14ac:dyDescent="0.15"/>
    <row r="513" ht="21.75" customHeight="1" x14ac:dyDescent="0.15"/>
    <row r="514" ht="21.75" customHeight="1" x14ac:dyDescent="0.15"/>
    <row r="515" ht="21.75" customHeight="1" x14ac:dyDescent="0.15"/>
    <row r="516" ht="21.75" customHeight="1" x14ac:dyDescent="0.15"/>
    <row r="517" ht="21.75" customHeight="1" x14ac:dyDescent="0.15"/>
    <row r="518" ht="21.75" customHeight="1" x14ac:dyDescent="0.15"/>
    <row r="519" ht="21.75" customHeight="1" x14ac:dyDescent="0.15"/>
    <row r="520" ht="21.75" customHeight="1" x14ac:dyDescent="0.15"/>
    <row r="521" ht="21.75" customHeight="1" x14ac:dyDescent="0.15"/>
    <row r="522" ht="21.75" customHeight="1" x14ac:dyDescent="0.15"/>
    <row r="523" ht="21.75" customHeight="1" x14ac:dyDescent="0.15"/>
    <row r="524" ht="21.75" customHeight="1" x14ac:dyDescent="0.15"/>
    <row r="525" ht="21.75" customHeight="1" x14ac:dyDescent="0.15"/>
    <row r="526" ht="21.75" customHeight="1" x14ac:dyDescent="0.15"/>
    <row r="527" ht="21.75" customHeight="1" x14ac:dyDescent="0.15"/>
    <row r="528" ht="21.75" customHeight="1" x14ac:dyDescent="0.15"/>
    <row r="529" ht="21.75" customHeight="1" x14ac:dyDescent="0.15"/>
    <row r="530" ht="21.75" customHeight="1" x14ac:dyDescent="0.15"/>
    <row r="531" ht="21.75" customHeight="1" x14ac:dyDescent="0.15"/>
    <row r="532" ht="21.75" customHeight="1" x14ac:dyDescent="0.15"/>
    <row r="533" ht="21.75" customHeight="1" x14ac:dyDescent="0.15"/>
    <row r="534" ht="21.75" customHeight="1" x14ac:dyDescent="0.15"/>
    <row r="535" ht="21.75" customHeight="1" x14ac:dyDescent="0.15"/>
    <row r="536" ht="21.75" customHeight="1" x14ac:dyDescent="0.15"/>
    <row r="537" ht="21.75" customHeight="1" x14ac:dyDescent="0.15"/>
    <row r="538" ht="21.75" customHeight="1" x14ac:dyDescent="0.15"/>
    <row r="539" ht="21.75" customHeight="1" x14ac:dyDescent="0.15"/>
    <row r="540" ht="21.75" customHeight="1" x14ac:dyDescent="0.15"/>
    <row r="541" ht="21.75" customHeight="1" x14ac:dyDescent="0.15"/>
    <row r="542" ht="21.75" customHeight="1" x14ac:dyDescent="0.15"/>
    <row r="543" ht="21.75" customHeight="1" x14ac:dyDescent="0.15"/>
    <row r="544" ht="21.75" customHeight="1" x14ac:dyDescent="0.15"/>
    <row r="545" ht="21.75" customHeight="1" x14ac:dyDescent="0.15"/>
    <row r="546" ht="21.75" customHeight="1" x14ac:dyDescent="0.15"/>
    <row r="547" ht="21.75" customHeight="1" x14ac:dyDescent="0.15"/>
    <row r="548" ht="21.75" customHeight="1" x14ac:dyDescent="0.15"/>
    <row r="549" ht="21.75" customHeight="1" x14ac:dyDescent="0.15"/>
    <row r="550" ht="21.75" customHeight="1" x14ac:dyDescent="0.15"/>
    <row r="551" ht="21.75" customHeight="1" x14ac:dyDescent="0.15"/>
    <row r="552" ht="21.75" customHeight="1" x14ac:dyDescent="0.15"/>
    <row r="553" ht="21.75" customHeight="1" x14ac:dyDescent="0.15"/>
    <row r="554" ht="21.75" customHeight="1" x14ac:dyDescent="0.15"/>
    <row r="555" ht="21.75" customHeight="1" x14ac:dyDescent="0.15"/>
    <row r="556" ht="21.75" customHeight="1" x14ac:dyDescent="0.15"/>
    <row r="557" ht="21.75" customHeight="1" x14ac:dyDescent="0.15"/>
    <row r="558" ht="21.75" customHeight="1" x14ac:dyDescent="0.15"/>
    <row r="559" ht="21.75" customHeight="1" x14ac:dyDescent="0.15"/>
    <row r="560" ht="21.75" customHeight="1" x14ac:dyDescent="0.15"/>
    <row r="561" ht="21.75" customHeight="1" x14ac:dyDescent="0.15"/>
    <row r="562" ht="21.75" customHeight="1" x14ac:dyDescent="0.15"/>
    <row r="563" ht="21.75" customHeight="1" x14ac:dyDescent="0.15"/>
    <row r="564" ht="21.75" customHeight="1" x14ac:dyDescent="0.15"/>
    <row r="565" ht="21.75" customHeight="1" x14ac:dyDescent="0.15"/>
    <row r="566" ht="21.75" customHeight="1" x14ac:dyDescent="0.15"/>
    <row r="567" ht="21.75" customHeight="1" x14ac:dyDescent="0.15"/>
    <row r="568" ht="21.75" customHeight="1" x14ac:dyDescent="0.15"/>
    <row r="569" ht="21.75" customHeight="1" x14ac:dyDescent="0.15"/>
  </sheetData>
  <sheetProtection algorithmName="SHA-512" hashValue="vDi3wDoOL41NvxzS/Xv6kzA0XVDK2y5BEx/+eT/tG4PRvw3HGNk1wphtLc1CJhaCPlf2i68If4FW5RzUADAOUw==" saltValue="vWj0owpowdQb2B1HFcvcUg==" spinCount="100000" sheet="1" selectLockedCells="1"/>
  <dataConsolidate/>
  <mergeCells count="10">
    <mergeCell ref="A4:F4"/>
    <mergeCell ref="D7:F7"/>
    <mergeCell ref="A2:C2"/>
    <mergeCell ref="C6:F6"/>
    <mergeCell ref="A35:G35"/>
    <mergeCell ref="A14:F14"/>
    <mergeCell ref="C16:F16"/>
    <mergeCell ref="A24:F24"/>
    <mergeCell ref="C26:F26"/>
    <mergeCell ref="A34:G34"/>
  </mergeCells>
  <phoneticPr fontId="4"/>
  <conditionalFormatting sqref="E10:E13">
    <cfRule type="cellIs" dxfId="23" priority="3" operator="lessThan">
      <formula>30</formula>
    </cfRule>
  </conditionalFormatting>
  <conditionalFormatting sqref="E30:E33">
    <cfRule type="cellIs" dxfId="22" priority="1" operator="between">
      <formula>41</formula>
      <formula>120</formula>
    </cfRule>
  </conditionalFormatting>
  <dataValidations count="1">
    <dataValidation type="list" allowBlank="1" showInputMessage="1" showErrorMessage="1" sqref="G30:G33" xr:uid="{0C1B7261-C56E-48D2-9540-AD4038A2A5F5}">
      <formula1>"〇"</formula1>
    </dataValidation>
  </dataValidations>
  <pageMargins left="0.43307086614173229" right="0.23622047244094491" top="0.74803149606299213" bottom="0.74803149606299213" header="0.31496062992125984" footer="0.31496062992125984"/>
  <pageSetup paperSize="9" scale="94" fitToHeight="0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operator="greaterThan" id="{8F584F5E-2668-4AB8-AA96-A5C4255874CA}">
            <xm:f>Facesheet!$E$9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D10:D13</xm:sqref>
        </x14:conditionalFormatting>
        <x14:conditionalFormatting xmlns:xm="http://schemas.microsoft.com/office/excel/2006/main">
          <x14:cfRule type="cellIs" priority="2" operator="between" id="{5BAEF88F-B446-41F4-A7BE-38DC47B9588A}">
            <xm:f>1</xm:f>
            <xm:f>Facesheet!$E$18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D30:D33</xm:sqref>
        </x14:conditionalFormatting>
      </x14:conditionalFormatting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60EB6-6827-4F2E-82B9-340AC3426CD7}">
  <dimension ref="C3:E17"/>
  <sheetViews>
    <sheetView workbookViewId="0">
      <selection activeCell="E41" sqref="E41"/>
    </sheetView>
  </sheetViews>
  <sheetFormatPr defaultRowHeight="13.5" x14ac:dyDescent="0.15"/>
  <cols>
    <col min="5" max="5" width="55" customWidth="1"/>
  </cols>
  <sheetData>
    <row r="3" spans="3:5" x14ac:dyDescent="0.15">
      <c r="C3" t="str">
        <f>IF('8.弓道'!B9="", "", '8.弓道'!B9)</f>
        <v/>
      </c>
    </row>
    <row r="4" spans="3:5" x14ac:dyDescent="0.15">
      <c r="C4" t="str">
        <f>IF('8.弓道'!B10="", "", '8.弓道'!B10)</f>
        <v/>
      </c>
    </row>
    <row r="5" spans="3:5" x14ac:dyDescent="0.15">
      <c r="C5" t="str">
        <f>IF('8.弓道'!B11="", "", '8.弓道'!B11)</f>
        <v/>
      </c>
      <c r="E5" t="s">
        <v>291</v>
      </c>
    </row>
    <row r="6" spans="3:5" x14ac:dyDescent="0.15">
      <c r="C6" t="str">
        <f>IF('8.弓道'!B12="", "", '8.弓道'!B12)</f>
        <v/>
      </c>
    </row>
    <row r="7" spans="3:5" x14ac:dyDescent="0.15">
      <c r="C7" t="str">
        <f>IF('8.弓道'!B13="", "", '8.弓道'!B13)</f>
        <v/>
      </c>
    </row>
    <row r="8" spans="3:5" x14ac:dyDescent="0.15">
      <c r="C8" t="str">
        <f>IF('8.弓道'!B19="", "", '8.弓道'!B19)</f>
        <v/>
      </c>
    </row>
    <row r="9" spans="3:5" x14ac:dyDescent="0.15">
      <c r="C9" t="str">
        <f>IF('8.弓道'!B20="", "", '8.弓道'!B20)</f>
        <v/>
      </c>
    </row>
    <row r="10" spans="3:5" x14ac:dyDescent="0.15">
      <c r="C10" t="str">
        <f>IF('8.弓道'!B21="", "", '8.弓道'!B21)</f>
        <v/>
      </c>
    </row>
    <row r="11" spans="3:5" x14ac:dyDescent="0.15">
      <c r="C11" t="str">
        <f>IF('8.弓道'!B22="", "", '8.弓道'!B22)</f>
        <v/>
      </c>
    </row>
    <row r="12" spans="3:5" x14ac:dyDescent="0.15">
      <c r="C12" t="str">
        <f>IF('8.弓道'!B23="", "", '8.弓道'!B23)</f>
        <v/>
      </c>
    </row>
    <row r="13" spans="3:5" x14ac:dyDescent="0.15">
      <c r="C13" t="str">
        <f>IF('8.弓道'!B29="", "", '8.弓道'!B29)</f>
        <v/>
      </c>
    </row>
    <row r="14" spans="3:5" x14ac:dyDescent="0.15">
      <c r="C14" t="str">
        <f>IF('8.弓道'!B30="", "", '8.弓道'!B30)</f>
        <v/>
      </c>
    </row>
    <row r="15" spans="3:5" x14ac:dyDescent="0.15">
      <c r="C15" t="str">
        <f>IF('8.弓道'!B31="", "", '8.弓道'!B31)</f>
        <v/>
      </c>
    </row>
    <row r="16" spans="3:5" x14ac:dyDescent="0.15">
      <c r="C16" t="str">
        <f>IF('8.弓道'!B32="", "", '8.弓道'!B32)</f>
        <v/>
      </c>
    </row>
    <row r="17" spans="3:3" x14ac:dyDescent="0.15">
      <c r="C17" t="str">
        <f>IF('8.弓道'!B33="", "", '8.弓道'!B33)</f>
        <v/>
      </c>
    </row>
  </sheetData>
  <phoneticPr fontId="4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44"/>
  <dimension ref="A1:K576"/>
  <sheetViews>
    <sheetView view="pageBreakPreview" zoomScale="25" zoomScaleNormal="100" zoomScaleSheetLayoutView="25" workbookViewId="0">
      <pane ySplit="5" topLeftCell="A6" activePane="bottomLeft" state="frozen"/>
      <selection activeCell="E78" sqref="E78"/>
      <selection pane="bottomLeft" activeCell="B40" sqref="B40"/>
    </sheetView>
  </sheetViews>
  <sheetFormatPr defaultColWidth="9" defaultRowHeight="14.25" x14ac:dyDescent="0.15"/>
  <cols>
    <col min="1" max="1" width="11.75" style="6" customWidth="1"/>
    <col min="2" max="2" width="18" style="6" customWidth="1"/>
    <col min="3" max="3" width="14.125" style="29" customWidth="1"/>
    <col min="4" max="4" width="6.75" style="6" customWidth="1"/>
    <col min="5" max="5" width="38.75" style="6" customWidth="1"/>
    <col min="6" max="6" width="6.625" style="6" customWidth="1"/>
    <col min="7" max="7" width="6.125" style="6" customWidth="1"/>
    <col min="8" max="10" width="3.625" style="6" customWidth="1"/>
    <col min="11" max="11" width="3.625" style="6" hidden="1" customWidth="1"/>
    <col min="12" max="106" width="3.625" style="6" customWidth="1"/>
    <col min="107" max="16384" width="9" style="6"/>
  </cols>
  <sheetData>
    <row r="1" spans="1:11" x14ac:dyDescent="0.15">
      <c r="F1" s="124" t="s">
        <v>206</v>
      </c>
    </row>
    <row r="2" spans="1:11" s="7" customFormat="1" ht="18.75" x14ac:dyDescent="0.15">
      <c r="A2" s="514" t="str">
        <f>"第"&amp;Facesheet!$B$2&amp;"回福岡県民スポーツ大会"</f>
        <v>第69回福岡県民スポーツ大会</v>
      </c>
      <c r="B2" s="514"/>
      <c r="C2" s="514"/>
      <c r="F2" s="126"/>
    </row>
    <row r="4" spans="1:11" ht="25.5" x14ac:dyDescent="0.15">
      <c r="A4" s="477" t="s">
        <v>216</v>
      </c>
      <c r="B4" s="477"/>
      <c r="C4" s="477"/>
      <c r="D4" s="477"/>
      <c r="E4" s="477"/>
      <c r="F4" s="477"/>
    </row>
    <row r="5" spans="1:11" ht="21.75" customHeight="1" x14ac:dyDescent="0.15">
      <c r="A5" s="121" t="s">
        <v>101</v>
      </c>
      <c r="B5" s="196">
        <f>①役員名簿!$B$7</f>
        <v>0</v>
      </c>
      <c r="C5" s="183" t="s">
        <v>143</v>
      </c>
    </row>
    <row r="6" spans="1:11" ht="24" customHeight="1" x14ac:dyDescent="0.15">
      <c r="A6" s="198" t="s">
        <v>144</v>
      </c>
      <c r="B6" s="199" t="s">
        <v>178</v>
      </c>
      <c r="C6" s="199"/>
    </row>
    <row r="7" spans="1:11" ht="8.25" customHeight="1" x14ac:dyDescent="0.15">
      <c r="C7" s="200"/>
    </row>
    <row r="8" spans="1:11" ht="21.75" customHeight="1" x14ac:dyDescent="0.15">
      <c r="A8" s="77"/>
      <c r="B8" s="77" t="s">
        <v>37</v>
      </c>
      <c r="C8" s="134" t="s">
        <v>110</v>
      </c>
      <c r="D8" s="77" t="s">
        <v>26</v>
      </c>
      <c r="E8" s="77" t="s">
        <v>27</v>
      </c>
      <c r="F8" s="184" t="s">
        <v>164</v>
      </c>
    </row>
    <row r="9" spans="1:11" ht="21.75" customHeight="1" x14ac:dyDescent="0.15">
      <c r="A9" s="135" t="s">
        <v>49</v>
      </c>
      <c r="B9" s="80"/>
      <c r="C9" s="19"/>
      <c r="D9" s="135" t="str">
        <f>IF(C9="","",DATEDIF(C9,Facesheet!$B$3,"Y"))</f>
        <v/>
      </c>
      <c r="E9" s="18"/>
      <c r="F9" s="226"/>
    </row>
    <row r="10" spans="1:11" ht="21.75" customHeight="1" x14ac:dyDescent="0.15">
      <c r="A10" s="135" t="s">
        <v>197</v>
      </c>
      <c r="B10" s="80"/>
      <c r="C10" s="19"/>
      <c r="D10" s="135" t="str">
        <f>IF(C10="","",DATEDIF(C10,Facesheet!$B$3,"Y"))</f>
        <v/>
      </c>
      <c r="E10" s="18"/>
      <c r="F10" s="57"/>
    </row>
    <row r="11" spans="1:11" ht="21.75" customHeight="1" x14ac:dyDescent="0.15">
      <c r="A11" s="135" t="s">
        <v>198</v>
      </c>
      <c r="B11" s="80"/>
      <c r="C11" s="19"/>
      <c r="D11" s="135" t="str">
        <f>IF(C11="","",DATEDIF(C11,Facesheet!$B$3,"Y"))</f>
        <v/>
      </c>
      <c r="E11" s="18"/>
      <c r="F11" s="57"/>
    </row>
    <row r="12" spans="1:11" ht="21.75" customHeight="1" x14ac:dyDescent="0.15">
      <c r="A12" s="135" t="s">
        <v>204</v>
      </c>
      <c r="B12" s="80"/>
      <c r="C12" s="19"/>
      <c r="D12" s="135" t="str">
        <f>IF(C12="","",DATEDIF(C12,Facesheet!$B$3,"Y"))</f>
        <v/>
      </c>
      <c r="E12" s="18"/>
      <c r="F12" s="57"/>
      <c r="K12" s="6" t="s">
        <v>151</v>
      </c>
    </row>
    <row r="13" spans="1:11" ht="21.75" customHeight="1" x14ac:dyDescent="0.15">
      <c r="A13" s="135" t="s">
        <v>217</v>
      </c>
      <c r="B13" s="80"/>
      <c r="C13" s="19"/>
      <c r="D13" s="135" t="str">
        <f>IF(C13="","",DATEDIF(C13,Facesheet!$B$3,"Y"))</f>
        <v/>
      </c>
      <c r="E13" s="18"/>
      <c r="F13" s="57"/>
    </row>
    <row r="14" spans="1:11" ht="21.75" customHeight="1" x14ac:dyDescent="0.15">
      <c r="A14" s="475" t="s">
        <v>218</v>
      </c>
      <c r="B14" s="475"/>
      <c r="C14" s="475"/>
      <c r="D14" s="475"/>
      <c r="E14" s="475"/>
      <c r="F14" s="475"/>
    </row>
    <row r="15" spans="1:11" ht="24" customHeight="1" x14ac:dyDescent="0.15"/>
    <row r="16" spans="1:11" ht="24" customHeight="1" x14ac:dyDescent="0.15">
      <c r="A16" s="198" t="s">
        <v>144</v>
      </c>
      <c r="B16" s="199" t="s">
        <v>138</v>
      </c>
      <c r="C16" s="200"/>
    </row>
    <row r="17" spans="1:7" ht="9" customHeight="1" x14ac:dyDescent="0.15">
      <c r="C17" s="201"/>
    </row>
    <row r="18" spans="1:7" ht="21.75" customHeight="1" x14ac:dyDescent="0.15">
      <c r="A18" s="77"/>
      <c r="B18" s="77" t="s">
        <v>37</v>
      </c>
      <c r="C18" s="134" t="s">
        <v>110</v>
      </c>
      <c r="D18" s="77" t="s">
        <v>26</v>
      </c>
      <c r="E18" s="77" t="s">
        <v>27</v>
      </c>
      <c r="F18" s="184" t="s">
        <v>164</v>
      </c>
    </row>
    <row r="19" spans="1:7" ht="21.75" customHeight="1" x14ac:dyDescent="0.15">
      <c r="A19" s="135" t="s">
        <v>49</v>
      </c>
      <c r="B19" s="80"/>
      <c r="C19" s="19"/>
      <c r="D19" s="135" t="str">
        <f>IF(C19="","",DATEDIF(C19,Facesheet!$B$3,"Y"))</f>
        <v/>
      </c>
      <c r="E19" s="18"/>
      <c r="F19" s="226"/>
    </row>
    <row r="20" spans="1:7" ht="21.75" customHeight="1" x14ac:dyDescent="0.15">
      <c r="A20" s="135" t="s">
        <v>197</v>
      </c>
      <c r="B20" s="80"/>
      <c r="C20" s="19"/>
      <c r="D20" s="135" t="str">
        <f>IF(C20="","",DATEDIF(C20,Facesheet!$B$3,"Y"))</f>
        <v/>
      </c>
      <c r="E20" s="18"/>
      <c r="F20" s="57"/>
    </row>
    <row r="21" spans="1:7" ht="21.75" customHeight="1" x14ac:dyDescent="0.15">
      <c r="A21" s="135" t="s">
        <v>198</v>
      </c>
      <c r="B21" s="80"/>
      <c r="C21" s="19"/>
      <c r="D21" s="135" t="str">
        <f>IF(C21="","",DATEDIF(C21,Facesheet!$B$3,"Y"))</f>
        <v/>
      </c>
      <c r="E21" s="18"/>
      <c r="F21" s="57"/>
    </row>
    <row r="22" spans="1:7" ht="21.75" customHeight="1" x14ac:dyDescent="0.15">
      <c r="A22" s="135" t="s">
        <v>204</v>
      </c>
      <c r="B22" s="80"/>
      <c r="C22" s="19"/>
      <c r="D22" s="135" t="str">
        <f>IF(C22="","",DATEDIF(C22,Facesheet!$B$3,"Y"))</f>
        <v/>
      </c>
      <c r="E22" s="18"/>
      <c r="F22" s="57"/>
    </row>
    <row r="23" spans="1:7" ht="21.75" customHeight="1" x14ac:dyDescent="0.15">
      <c r="A23" s="135" t="s">
        <v>219</v>
      </c>
      <c r="B23" s="80"/>
      <c r="C23" s="19"/>
      <c r="D23" s="135" t="str">
        <f>IF(C23="","",DATEDIF(C23,Facesheet!$B$3,"Y"))</f>
        <v/>
      </c>
      <c r="E23" s="18"/>
      <c r="F23" s="57"/>
    </row>
    <row r="24" spans="1:7" ht="21.75" customHeight="1" x14ac:dyDescent="0.15">
      <c r="A24" s="475" t="s">
        <v>218</v>
      </c>
      <c r="B24" s="475"/>
      <c r="C24" s="475"/>
      <c r="D24" s="475"/>
      <c r="E24" s="475"/>
      <c r="F24" s="475"/>
    </row>
    <row r="25" spans="1:7" ht="24" customHeight="1" x14ac:dyDescent="0.15"/>
    <row r="26" spans="1:7" ht="24" customHeight="1" x14ac:dyDescent="0.15">
      <c r="A26" s="198" t="s">
        <v>146</v>
      </c>
    </row>
    <row r="27" spans="1:7" ht="21.75" customHeight="1" x14ac:dyDescent="0.15">
      <c r="A27" s="77"/>
      <c r="B27" s="77" t="s">
        <v>37</v>
      </c>
      <c r="C27" s="167" t="s">
        <v>110</v>
      </c>
      <c r="D27" s="98" t="s">
        <v>26</v>
      </c>
      <c r="E27" s="98" t="s">
        <v>27</v>
      </c>
      <c r="F27" s="184" t="s">
        <v>164</v>
      </c>
      <c r="G27" s="77" t="s">
        <v>118</v>
      </c>
    </row>
    <row r="28" spans="1:7" ht="21.75" customHeight="1" x14ac:dyDescent="0.15">
      <c r="A28" s="135" t="s">
        <v>49</v>
      </c>
      <c r="B28" s="80"/>
      <c r="C28" s="93"/>
      <c r="D28" s="135" t="str">
        <f>IF(C28="","",DATEDIF(C28,Facesheet!$B$3,"Y"))</f>
        <v/>
      </c>
      <c r="E28" s="41"/>
      <c r="F28" s="226"/>
      <c r="G28" s="226"/>
    </row>
    <row r="29" spans="1:7" ht="21.75" customHeight="1" x14ac:dyDescent="0.15">
      <c r="A29" s="135" t="s">
        <v>197</v>
      </c>
      <c r="B29" s="80"/>
      <c r="C29" s="93"/>
      <c r="D29" s="164" t="str">
        <f>IF(C29="","",DATEDIF(C29,Facesheet!$B$3,"Y"))</f>
        <v/>
      </c>
      <c r="E29" s="41"/>
      <c r="F29" s="57"/>
      <c r="G29" s="57"/>
    </row>
    <row r="30" spans="1:7" ht="21.75" customHeight="1" x14ac:dyDescent="0.15">
      <c r="A30" s="135" t="s">
        <v>200</v>
      </c>
      <c r="B30" s="80"/>
      <c r="C30" s="93"/>
      <c r="D30" s="164" t="str">
        <f>IF(C30="","",DATEDIF(C30,Facesheet!$B$3,"Y"))</f>
        <v/>
      </c>
      <c r="E30" s="41"/>
      <c r="F30" s="57"/>
      <c r="G30" s="57"/>
    </row>
    <row r="31" spans="1:7" ht="21.75" customHeight="1" x14ac:dyDescent="0.15">
      <c r="A31" s="135" t="s">
        <v>198</v>
      </c>
      <c r="B31" s="80"/>
      <c r="C31" s="93"/>
      <c r="D31" s="164" t="str">
        <f>IF(C31="","",DATEDIF(C31,Facesheet!$B$3,"Y"))</f>
        <v/>
      </c>
      <c r="E31" s="41"/>
      <c r="F31" s="57"/>
      <c r="G31" s="57"/>
    </row>
    <row r="32" spans="1:7" ht="21.75" customHeight="1" x14ac:dyDescent="0.15">
      <c r="A32" s="135" t="s">
        <v>201</v>
      </c>
      <c r="B32" s="80"/>
      <c r="C32" s="93"/>
      <c r="D32" s="164" t="str">
        <f>IF(C32="","",DATEDIF(C32,Facesheet!$B$3,"Y"))</f>
        <v/>
      </c>
      <c r="E32" s="41"/>
      <c r="F32" s="57"/>
      <c r="G32" s="57"/>
    </row>
    <row r="33" spans="1:7" ht="21.75" customHeight="1" x14ac:dyDescent="0.15">
      <c r="A33" s="135" t="s">
        <v>204</v>
      </c>
      <c r="B33" s="80"/>
      <c r="C33" s="93"/>
      <c r="D33" s="164" t="str">
        <f>IF(C33="","",DATEDIF(C33,Facesheet!$B$3,"Y"))</f>
        <v/>
      </c>
      <c r="E33" s="41"/>
      <c r="F33" s="57"/>
      <c r="G33" s="57"/>
    </row>
    <row r="34" spans="1:7" ht="21.75" customHeight="1" x14ac:dyDescent="0.15">
      <c r="A34" s="135" t="s">
        <v>219</v>
      </c>
      <c r="B34" s="80"/>
      <c r="C34" s="93"/>
      <c r="D34" s="164" t="str">
        <f>IF(C34="","",DATEDIF(C34,Facesheet!$B$3,"Y"))</f>
        <v/>
      </c>
      <c r="E34" s="41"/>
      <c r="F34" s="57"/>
      <c r="G34" s="57"/>
    </row>
    <row r="35" spans="1:7" ht="21.75" customHeight="1" x14ac:dyDescent="0.15">
      <c r="A35" s="475" t="s">
        <v>220</v>
      </c>
      <c r="B35" s="475"/>
      <c r="C35" s="475"/>
      <c r="D35" s="475"/>
      <c r="E35" s="475"/>
      <c r="F35" s="475"/>
      <c r="G35" s="475"/>
    </row>
    <row r="36" spans="1:7" ht="21.75" customHeight="1" x14ac:dyDescent="0.15">
      <c r="A36" s="504" t="s">
        <v>221</v>
      </c>
      <c r="B36" s="506"/>
      <c r="C36" s="506"/>
      <c r="D36" s="506"/>
      <c r="E36" s="506"/>
      <c r="F36" s="506"/>
      <c r="G36" s="506"/>
    </row>
    <row r="37" spans="1:7" ht="24" customHeight="1" x14ac:dyDescent="0.15"/>
    <row r="38" spans="1:7" ht="24" customHeight="1" x14ac:dyDescent="0.15">
      <c r="A38" s="212" t="s">
        <v>222</v>
      </c>
      <c r="B38" s="212"/>
    </row>
    <row r="39" spans="1:7" ht="21.75" customHeight="1" x14ac:dyDescent="0.15">
      <c r="A39" s="211"/>
      <c r="B39" s="77" t="s">
        <v>37</v>
      </c>
      <c r="C39" s="167" t="s">
        <v>110</v>
      </c>
      <c r="D39" s="98" t="s">
        <v>26</v>
      </c>
      <c r="E39" s="77" t="s">
        <v>111</v>
      </c>
      <c r="F39" s="184" t="s">
        <v>164</v>
      </c>
    </row>
    <row r="40" spans="1:7" ht="21.75" customHeight="1" x14ac:dyDescent="0.15">
      <c r="A40" s="135" t="s">
        <v>268</v>
      </c>
      <c r="B40" s="9"/>
      <c r="C40" s="21"/>
      <c r="D40" s="135" t="str">
        <f>IF(C40="","",DATEDIF(C40,Facesheet!$B$3,"Y"))</f>
        <v/>
      </c>
      <c r="E40" s="229"/>
      <c r="F40" s="226"/>
    </row>
    <row r="41" spans="1:7" ht="21.75" customHeight="1" x14ac:dyDescent="0.15">
      <c r="A41" s="135" t="s">
        <v>269</v>
      </c>
      <c r="B41" s="80"/>
      <c r="C41" s="21"/>
      <c r="D41" s="135" t="str">
        <f>IF(C41="","",DATEDIF(C41,Facesheet!$B$3,"Y"))</f>
        <v/>
      </c>
      <c r="E41" s="10"/>
      <c r="F41" s="57"/>
    </row>
    <row r="42" spans="1:7" ht="21.75" customHeight="1" x14ac:dyDescent="0.15">
      <c r="A42" s="135" t="s">
        <v>269</v>
      </c>
      <c r="B42" s="80"/>
      <c r="C42" s="21"/>
      <c r="D42" s="135" t="str">
        <f>IF(C42="","",DATEDIF(C42,Facesheet!$B$3,"Y"))</f>
        <v/>
      </c>
      <c r="E42" s="10"/>
      <c r="F42" s="57"/>
    </row>
    <row r="43" spans="1:7" ht="21.75" customHeight="1" x14ac:dyDescent="0.15">
      <c r="A43" s="135" t="s">
        <v>269</v>
      </c>
      <c r="B43" s="80"/>
      <c r="C43" s="21"/>
      <c r="D43" s="135" t="str">
        <f>IF(C43="","",DATEDIF(C43,Facesheet!$B$3,"Y"))</f>
        <v/>
      </c>
      <c r="E43" s="10"/>
      <c r="F43" s="57"/>
    </row>
    <row r="44" spans="1:7" ht="21.75" customHeight="1" x14ac:dyDescent="0.15">
      <c r="A44" s="135" t="s">
        <v>269</v>
      </c>
      <c r="B44" s="80"/>
      <c r="C44" s="21"/>
      <c r="D44" s="135" t="str">
        <f>IF(C44="","",DATEDIF(C44,Facesheet!$B$3,"Y"))</f>
        <v/>
      </c>
      <c r="E44" s="10"/>
      <c r="F44" s="57"/>
    </row>
    <row r="45" spans="1:7" ht="21.75" customHeight="1" x14ac:dyDescent="0.15">
      <c r="A45" s="135" t="s">
        <v>269</v>
      </c>
      <c r="B45" s="80"/>
      <c r="C45" s="21"/>
      <c r="D45" s="135" t="str">
        <f>IF(C45="","",DATEDIF(C45,Facesheet!$B$3,"Y"))</f>
        <v/>
      </c>
      <c r="E45" s="10"/>
      <c r="F45" s="57"/>
    </row>
    <row r="46" spans="1:7" ht="21.75" customHeight="1" x14ac:dyDescent="0.15">
      <c r="A46" s="135" t="s">
        <v>269</v>
      </c>
      <c r="B46" s="80"/>
      <c r="C46" s="21"/>
      <c r="D46" s="135" t="str">
        <f>IF(C46="","",DATEDIF(C46,Facesheet!$B$3,"Y"))</f>
        <v/>
      </c>
      <c r="E46" s="10"/>
      <c r="F46" s="57"/>
    </row>
    <row r="47" spans="1:7" ht="21.75" customHeight="1" x14ac:dyDescent="0.15">
      <c r="A47" s="135" t="s">
        <v>269</v>
      </c>
      <c r="B47" s="80"/>
      <c r="C47" s="21"/>
      <c r="D47" s="135" t="str">
        <f>IF(C47="","",DATEDIF(C47,Facesheet!$B$3,"Y"))</f>
        <v/>
      </c>
      <c r="E47" s="10"/>
      <c r="F47" s="57"/>
    </row>
    <row r="48" spans="1:7" ht="21.75" customHeight="1" x14ac:dyDescent="0.15">
      <c r="A48" s="135" t="s">
        <v>269</v>
      </c>
      <c r="B48" s="80"/>
      <c r="C48" s="21"/>
      <c r="D48" s="135" t="str">
        <f>IF(C48="","",DATEDIF(C48,Facesheet!$B$3,"Y"))</f>
        <v/>
      </c>
      <c r="E48" s="10"/>
      <c r="F48" s="57"/>
    </row>
    <row r="49" spans="1:6" ht="21.75" customHeight="1" x14ac:dyDescent="0.15">
      <c r="A49" s="135" t="s">
        <v>269</v>
      </c>
      <c r="B49" s="80"/>
      <c r="C49" s="21"/>
      <c r="D49" s="135" t="str">
        <f>IF(C49="","",DATEDIF(C49,Facesheet!$B$3,"Y"))</f>
        <v/>
      </c>
      <c r="E49" s="10"/>
      <c r="F49" s="57"/>
    </row>
    <row r="50" spans="1:6" ht="21.75" customHeight="1" x14ac:dyDescent="0.15">
      <c r="A50" s="135" t="s">
        <v>269</v>
      </c>
      <c r="B50" s="80"/>
      <c r="C50" s="21"/>
      <c r="D50" s="135" t="str">
        <f>IF(C50="","",DATEDIF(C50,Facesheet!$B$3,"Y"))</f>
        <v/>
      </c>
      <c r="E50" s="209"/>
      <c r="F50" s="57"/>
    </row>
    <row r="51" spans="1:6" ht="21.75" customHeight="1" x14ac:dyDescent="0.15">
      <c r="A51" s="213" t="s">
        <v>218</v>
      </c>
      <c r="B51" s="213"/>
      <c r="C51" s="213"/>
      <c r="D51" s="213"/>
      <c r="E51" s="213"/>
      <c r="F51" s="213"/>
    </row>
    <row r="52" spans="1:6" ht="21.75" customHeight="1" x14ac:dyDescent="0.15"/>
    <row r="53" spans="1:6" ht="21.75" customHeight="1" x14ac:dyDescent="0.15"/>
    <row r="54" spans="1:6" ht="21.75" customHeight="1" x14ac:dyDescent="0.15"/>
    <row r="55" spans="1:6" ht="21.75" customHeight="1" x14ac:dyDescent="0.15"/>
    <row r="56" spans="1:6" ht="21.75" customHeight="1" x14ac:dyDescent="0.15"/>
    <row r="57" spans="1:6" ht="21.75" customHeight="1" x14ac:dyDescent="0.15"/>
    <row r="58" spans="1:6" ht="21.75" customHeight="1" x14ac:dyDescent="0.15"/>
    <row r="59" spans="1:6" ht="21.75" customHeight="1" x14ac:dyDescent="0.15"/>
    <row r="60" spans="1:6" ht="21.75" customHeight="1" x14ac:dyDescent="0.15"/>
    <row r="61" spans="1:6" ht="21.75" customHeight="1" x14ac:dyDescent="0.15"/>
    <row r="62" spans="1:6" ht="21.75" customHeight="1" x14ac:dyDescent="0.15"/>
    <row r="63" spans="1:6" ht="21.75" customHeight="1" x14ac:dyDescent="0.15"/>
    <row r="64" spans="1:6" ht="21.75" customHeight="1" x14ac:dyDescent="0.15"/>
    <row r="65" ht="21.75" customHeight="1" x14ac:dyDescent="0.15"/>
    <row r="66" ht="21.75" customHeight="1" x14ac:dyDescent="0.15"/>
    <row r="67" ht="21.75" customHeight="1" x14ac:dyDescent="0.15"/>
    <row r="68" ht="21.75" customHeight="1" x14ac:dyDescent="0.15"/>
    <row r="69" ht="21.75" customHeight="1" x14ac:dyDescent="0.15"/>
    <row r="70" ht="21.75" customHeight="1" x14ac:dyDescent="0.15"/>
    <row r="71" ht="21.75" customHeight="1" x14ac:dyDescent="0.15"/>
    <row r="72" ht="21.75" customHeight="1" x14ac:dyDescent="0.15"/>
    <row r="73" ht="21.75" customHeight="1" x14ac:dyDescent="0.15"/>
    <row r="74" ht="21.75" customHeight="1" x14ac:dyDescent="0.15"/>
    <row r="75" ht="21.75" customHeight="1" x14ac:dyDescent="0.15"/>
    <row r="76" ht="21.75" customHeight="1" x14ac:dyDescent="0.15"/>
    <row r="77" ht="21.75" customHeight="1" x14ac:dyDescent="0.15"/>
    <row r="78" ht="21.75" customHeight="1" x14ac:dyDescent="0.15"/>
    <row r="79" ht="21.75" customHeight="1" x14ac:dyDescent="0.15"/>
    <row r="80" ht="21.75" customHeight="1" x14ac:dyDescent="0.15"/>
    <row r="81" ht="21.75" customHeight="1" x14ac:dyDescent="0.15"/>
    <row r="82" ht="21.75" customHeight="1" x14ac:dyDescent="0.15"/>
    <row r="83" ht="21.75" customHeight="1" x14ac:dyDescent="0.15"/>
    <row r="84" ht="21.75" customHeight="1" x14ac:dyDescent="0.15"/>
    <row r="85" ht="21.75" customHeight="1" x14ac:dyDescent="0.15"/>
    <row r="86" ht="21.75" customHeight="1" x14ac:dyDescent="0.15"/>
    <row r="87" ht="21.75" customHeight="1" x14ac:dyDescent="0.15"/>
    <row r="88" ht="21.75" customHeight="1" x14ac:dyDescent="0.15"/>
    <row r="89" ht="21.75" customHeight="1" x14ac:dyDescent="0.15"/>
    <row r="90" ht="21.75" customHeight="1" x14ac:dyDescent="0.15"/>
    <row r="91" ht="21.75" customHeight="1" x14ac:dyDescent="0.15"/>
    <row r="92" ht="21.75" customHeight="1" x14ac:dyDescent="0.15"/>
    <row r="93" ht="21.75" customHeight="1" x14ac:dyDescent="0.15"/>
    <row r="94" ht="21.75" customHeight="1" x14ac:dyDescent="0.15"/>
    <row r="95" ht="21.75" customHeight="1" x14ac:dyDescent="0.15"/>
    <row r="96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  <row r="122" ht="21.75" customHeight="1" x14ac:dyDescent="0.15"/>
    <row r="123" ht="21.75" customHeight="1" x14ac:dyDescent="0.15"/>
    <row r="124" ht="21.75" customHeight="1" x14ac:dyDescent="0.15"/>
    <row r="125" ht="21.75" customHeight="1" x14ac:dyDescent="0.15"/>
    <row r="126" ht="21.75" customHeight="1" x14ac:dyDescent="0.15"/>
    <row r="127" ht="21.75" customHeight="1" x14ac:dyDescent="0.15"/>
    <row r="128" ht="21.75" customHeight="1" x14ac:dyDescent="0.15"/>
    <row r="129" ht="21.75" customHeight="1" x14ac:dyDescent="0.15"/>
    <row r="130" ht="21.75" customHeight="1" x14ac:dyDescent="0.15"/>
    <row r="131" ht="21.75" customHeight="1" x14ac:dyDescent="0.15"/>
    <row r="132" ht="21.75" customHeight="1" x14ac:dyDescent="0.15"/>
    <row r="133" ht="21.75" customHeight="1" x14ac:dyDescent="0.15"/>
    <row r="134" ht="21.75" customHeight="1" x14ac:dyDescent="0.15"/>
    <row r="135" ht="21.75" customHeight="1" x14ac:dyDescent="0.15"/>
    <row r="136" ht="21.75" customHeight="1" x14ac:dyDescent="0.15"/>
    <row r="137" ht="21.75" customHeight="1" x14ac:dyDescent="0.15"/>
    <row r="138" ht="21.75" customHeight="1" x14ac:dyDescent="0.15"/>
    <row r="139" ht="21.75" customHeight="1" x14ac:dyDescent="0.15"/>
    <row r="140" ht="21.75" customHeight="1" x14ac:dyDescent="0.15"/>
    <row r="141" ht="21.75" customHeight="1" x14ac:dyDescent="0.15"/>
    <row r="142" ht="21.75" customHeight="1" x14ac:dyDescent="0.15"/>
    <row r="143" ht="21.75" customHeight="1" x14ac:dyDescent="0.15"/>
    <row r="144" ht="21.75" customHeight="1" x14ac:dyDescent="0.15"/>
    <row r="145" ht="21.75" customHeight="1" x14ac:dyDescent="0.15"/>
    <row r="146" ht="21.75" customHeight="1" x14ac:dyDescent="0.15"/>
    <row r="147" ht="21.75" customHeight="1" x14ac:dyDescent="0.15"/>
    <row r="148" ht="21.75" customHeight="1" x14ac:dyDescent="0.15"/>
    <row r="149" ht="21.75" customHeight="1" x14ac:dyDescent="0.15"/>
    <row r="150" ht="21.75" customHeight="1" x14ac:dyDescent="0.15"/>
    <row r="151" ht="21.75" customHeight="1" x14ac:dyDescent="0.15"/>
    <row r="152" ht="21.75" customHeight="1" x14ac:dyDescent="0.15"/>
    <row r="153" ht="21.75" customHeight="1" x14ac:dyDescent="0.15"/>
    <row r="154" ht="21.75" customHeight="1" x14ac:dyDescent="0.15"/>
    <row r="155" ht="21.75" customHeight="1" x14ac:dyDescent="0.15"/>
    <row r="156" ht="21.75" customHeight="1" x14ac:dyDescent="0.15"/>
    <row r="157" ht="21.75" customHeight="1" x14ac:dyDescent="0.15"/>
    <row r="158" ht="21.75" customHeight="1" x14ac:dyDescent="0.15"/>
    <row r="159" ht="21.75" customHeight="1" x14ac:dyDescent="0.15"/>
    <row r="160" ht="21.75" customHeight="1" x14ac:dyDescent="0.15"/>
    <row r="161" ht="21.75" customHeight="1" x14ac:dyDescent="0.15"/>
    <row r="162" ht="21.75" customHeight="1" x14ac:dyDescent="0.15"/>
    <row r="163" ht="21.75" customHeight="1" x14ac:dyDescent="0.15"/>
    <row r="164" ht="21.75" customHeight="1" x14ac:dyDescent="0.15"/>
    <row r="165" ht="21.75" customHeight="1" x14ac:dyDescent="0.15"/>
    <row r="166" ht="21.75" customHeight="1" x14ac:dyDescent="0.15"/>
    <row r="167" ht="21.75" customHeight="1" x14ac:dyDescent="0.15"/>
    <row r="168" ht="21.75" customHeight="1" x14ac:dyDescent="0.15"/>
    <row r="169" ht="21.75" customHeight="1" x14ac:dyDescent="0.15"/>
    <row r="170" ht="21.75" customHeight="1" x14ac:dyDescent="0.15"/>
    <row r="171" ht="21.75" customHeight="1" x14ac:dyDescent="0.15"/>
    <row r="172" ht="21.75" customHeight="1" x14ac:dyDescent="0.15"/>
    <row r="173" ht="21.75" customHeight="1" x14ac:dyDescent="0.15"/>
    <row r="174" ht="21.75" customHeight="1" x14ac:dyDescent="0.15"/>
    <row r="175" ht="21.75" customHeight="1" x14ac:dyDescent="0.15"/>
    <row r="176" ht="21.75" customHeight="1" x14ac:dyDescent="0.15"/>
    <row r="177" ht="21.75" customHeight="1" x14ac:dyDescent="0.15"/>
    <row r="178" ht="21.75" customHeight="1" x14ac:dyDescent="0.15"/>
    <row r="179" ht="21.75" customHeight="1" x14ac:dyDescent="0.15"/>
    <row r="180" ht="21.75" customHeight="1" x14ac:dyDescent="0.15"/>
    <row r="181" ht="21.75" customHeight="1" x14ac:dyDescent="0.15"/>
    <row r="182" ht="21.75" customHeight="1" x14ac:dyDescent="0.15"/>
    <row r="183" ht="21.75" customHeight="1" x14ac:dyDescent="0.15"/>
    <row r="184" ht="21.75" customHeight="1" x14ac:dyDescent="0.15"/>
    <row r="185" ht="21.75" customHeight="1" x14ac:dyDescent="0.15"/>
    <row r="186" ht="21.75" customHeight="1" x14ac:dyDescent="0.15"/>
    <row r="187" ht="21.75" customHeight="1" x14ac:dyDescent="0.15"/>
    <row r="188" ht="21.75" customHeight="1" x14ac:dyDescent="0.15"/>
    <row r="189" ht="21.75" customHeight="1" x14ac:dyDescent="0.15"/>
    <row r="190" ht="21.75" customHeight="1" x14ac:dyDescent="0.15"/>
    <row r="191" ht="21.75" customHeight="1" x14ac:dyDescent="0.15"/>
    <row r="192" ht="21.75" customHeight="1" x14ac:dyDescent="0.15"/>
    <row r="193" ht="21.75" customHeight="1" x14ac:dyDescent="0.15"/>
    <row r="194" ht="21.75" customHeight="1" x14ac:dyDescent="0.15"/>
    <row r="195" ht="21.75" customHeight="1" x14ac:dyDescent="0.15"/>
    <row r="196" ht="21.75" customHeight="1" x14ac:dyDescent="0.15"/>
    <row r="197" ht="21.75" customHeight="1" x14ac:dyDescent="0.15"/>
    <row r="198" ht="21.75" customHeight="1" x14ac:dyDescent="0.15"/>
    <row r="199" ht="21.75" customHeight="1" x14ac:dyDescent="0.15"/>
    <row r="200" ht="21.75" customHeight="1" x14ac:dyDescent="0.15"/>
    <row r="201" ht="21.75" customHeight="1" x14ac:dyDescent="0.15"/>
    <row r="202" ht="21.75" customHeight="1" x14ac:dyDescent="0.15"/>
    <row r="203" ht="21.75" customHeight="1" x14ac:dyDescent="0.15"/>
    <row r="204" ht="21.75" customHeight="1" x14ac:dyDescent="0.15"/>
    <row r="205" ht="21.75" customHeight="1" x14ac:dyDescent="0.15"/>
    <row r="206" ht="21.75" customHeight="1" x14ac:dyDescent="0.15"/>
    <row r="207" ht="21.75" customHeight="1" x14ac:dyDescent="0.15"/>
    <row r="208" ht="21.75" customHeight="1" x14ac:dyDescent="0.15"/>
    <row r="209" ht="21.75" customHeight="1" x14ac:dyDescent="0.15"/>
    <row r="210" ht="21.75" customHeight="1" x14ac:dyDescent="0.15"/>
    <row r="211" ht="21.75" customHeight="1" x14ac:dyDescent="0.15"/>
    <row r="212" ht="21.75" customHeight="1" x14ac:dyDescent="0.15"/>
    <row r="213" ht="21.75" customHeight="1" x14ac:dyDescent="0.15"/>
    <row r="214" ht="21.75" customHeight="1" x14ac:dyDescent="0.15"/>
    <row r="215" ht="21.75" customHeight="1" x14ac:dyDescent="0.15"/>
    <row r="216" ht="21.75" customHeight="1" x14ac:dyDescent="0.15"/>
    <row r="217" ht="21.75" customHeight="1" x14ac:dyDescent="0.15"/>
    <row r="218" ht="21.75" customHeight="1" x14ac:dyDescent="0.15"/>
    <row r="219" ht="21.75" customHeight="1" x14ac:dyDescent="0.15"/>
    <row r="220" ht="21.75" customHeight="1" x14ac:dyDescent="0.15"/>
    <row r="221" ht="21.75" customHeight="1" x14ac:dyDescent="0.15"/>
    <row r="222" ht="21.75" customHeight="1" x14ac:dyDescent="0.15"/>
    <row r="223" ht="21.75" customHeight="1" x14ac:dyDescent="0.15"/>
    <row r="224" ht="21.75" customHeight="1" x14ac:dyDescent="0.15"/>
    <row r="225" ht="21.75" customHeight="1" x14ac:dyDescent="0.15"/>
    <row r="226" ht="21.75" customHeight="1" x14ac:dyDescent="0.15"/>
    <row r="227" ht="21.75" customHeight="1" x14ac:dyDescent="0.15"/>
    <row r="228" ht="21.75" customHeight="1" x14ac:dyDescent="0.15"/>
    <row r="229" ht="21.75" customHeight="1" x14ac:dyDescent="0.15"/>
    <row r="230" ht="21.75" customHeight="1" x14ac:dyDescent="0.15"/>
    <row r="231" ht="21.75" customHeight="1" x14ac:dyDescent="0.15"/>
    <row r="232" ht="21.75" customHeight="1" x14ac:dyDescent="0.15"/>
    <row r="233" ht="21.75" customHeight="1" x14ac:dyDescent="0.15"/>
    <row r="234" ht="21.75" customHeight="1" x14ac:dyDescent="0.15"/>
    <row r="235" ht="21.75" customHeight="1" x14ac:dyDescent="0.15"/>
    <row r="236" ht="21.75" customHeight="1" x14ac:dyDescent="0.15"/>
    <row r="237" ht="21.75" customHeight="1" x14ac:dyDescent="0.15"/>
    <row r="238" ht="21.75" customHeight="1" x14ac:dyDescent="0.15"/>
    <row r="239" ht="21.75" customHeight="1" x14ac:dyDescent="0.15"/>
    <row r="240" ht="21.75" customHeight="1" x14ac:dyDescent="0.15"/>
    <row r="241" ht="21.75" customHeight="1" x14ac:dyDescent="0.15"/>
    <row r="242" ht="21.75" customHeight="1" x14ac:dyDescent="0.15"/>
    <row r="243" ht="21.75" customHeight="1" x14ac:dyDescent="0.15"/>
    <row r="244" ht="21.75" customHeight="1" x14ac:dyDescent="0.15"/>
    <row r="245" ht="21.75" customHeight="1" x14ac:dyDescent="0.15"/>
    <row r="246" ht="21.75" customHeight="1" x14ac:dyDescent="0.15"/>
    <row r="247" ht="21.75" customHeight="1" x14ac:dyDescent="0.15"/>
    <row r="248" ht="21.75" customHeight="1" x14ac:dyDescent="0.15"/>
    <row r="249" ht="21.75" customHeight="1" x14ac:dyDescent="0.15"/>
    <row r="250" ht="21.75" customHeight="1" x14ac:dyDescent="0.15"/>
    <row r="251" ht="21.75" customHeight="1" x14ac:dyDescent="0.15"/>
    <row r="252" ht="21.75" customHeight="1" x14ac:dyDescent="0.15"/>
    <row r="253" ht="21.75" customHeight="1" x14ac:dyDescent="0.15"/>
    <row r="254" ht="21.75" customHeight="1" x14ac:dyDescent="0.15"/>
    <row r="255" ht="21.75" customHeight="1" x14ac:dyDescent="0.15"/>
    <row r="256" ht="21.75" customHeight="1" x14ac:dyDescent="0.15"/>
    <row r="257" ht="21.75" customHeight="1" x14ac:dyDescent="0.15"/>
    <row r="258" ht="21.75" customHeight="1" x14ac:dyDescent="0.15"/>
    <row r="259" ht="21.75" customHeight="1" x14ac:dyDescent="0.15"/>
    <row r="260" ht="21.75" customHeight="1" x14ac:dyDescent="0.15"/>
    <row r="261" ht="21.75" customHeight="1" x14ac:dyDescent="0.15"/>
    <row r="262" ht="21.75" customHeight="1" x14ac:dyDescent="0.15"/>
    <row r="263" ht="21.75" customHeight="1" x14ac:dyDescent="0.15"/>
    <row r="264" ht="21.75" customHeight="1" x14ac:dyDescent="0.15"/>
    <row r="265" ht="21.75" customHeight="1" x14ac:dyDescent="0.15"/>
    <row r="266" ht="21.75" customHeight="1" x14ac:dyDescent="0.15"/>
    <row r="267" ht="21.75" customHeight="1" x14ac:dyDescent="0.15"/>
    <row r="268" ht="21.75" customHeight="1" x14ac:dyDescent="0.15"/>
    <row r="269" ht="21.75" customHeight="1" x14ac:dyDescent="0.15"/>
    <row r="270" ht="21.75" customHeight="1" x14ac:dyDescent="0.15"/>
    <row r="271" ht="21.75" customHeight="1" x14ac:dyDescent="0.15"/>
    <row r="272" ht="21.75" customHeight="1" x14ac:dyDescent="0.15"/>
    <row r="273" ht="21.75" customHeight="1" x14ac:dyDescent="0.15"/>
    <row r="274" ht="21.75" customHeight="1" x14ac:dyDescent="0.15"/>
    <row r="275" ht="21.75" customHeight="1" x14ac:dyDescent="0.15"/>
    <row r="276" ht="21.75" customHeight="1" x14ac:dyDescent="0.15"/>
    <row r="277" ht="21.75" customHeight="1" x14ac:dyDescent="0.15"/>
    <row r="278" ht="21.75" customHeight="1" x14ac:dyDescent="0.15"/>
    <row r="279" ht="21.75" customHeight="1" x14ac:dyDescent="0.15"/>
    <row r="280" ht="21.75" customHeight="1" x14ac:dyDescent="0.15"/>
    <row r="281" ht="21.75" customHeight="1" x14ac:dyDescent="0.15"/>
    <row r="282" ht="21.75" customHeight="1" x14ac:dyDescent="0.15"/>
    <row r="283" ht="21.75" customHeight="1" x14ac:dyDescent="0.15"/>
    <row r="284" ht="21.75" customHeight="1" x14ac:dyDescent="0.15"/>
    <row r="285" ht="21.75" customHeight="1" x14ac:dyDescent="0.15"/>
    <row r="286" ht="21.75" customHeight="1" x14ac:dyDescent="0.15"/>
    <row r="287" ht="21.75" customHeight="1" x14ac:dyDescent="0.15"/>
    <row r="288" ht="21.75" customHeight="1" x14ac:dyDescent="0.15"/>
    <row r="289" ht="21.75" customHeight="1" x14ac:dyDescent="0.15"/>
    <row r="290" ht="21.75" customHeight="1" x14ac:dyDescent="0.15"/>
    <row r="291" ht="21.75" customHeight="1" x14ac:dyDescent="0.15"/>
    <row r="292" ht="21.75" customHeight="1" x14ac:dyDescent="0.15"/>
    <row r="293" ht="21.75" customHeight="1" x14ac:dyDescent="0.15"/>
    <row r="294" ht="21.75" customHeight="1" x14ac:dyDescent="0.15"/>
    <row r="295" ht="21.75" customHeight="1" x14ac:dyDescent="0.15"/>
    <row r="296" ht="21.75" customHeight="1" x14ac:dyDescent="0.15"/>
    <row r="297" ht="21.75" customHeight="1" x14ac:dyDescent="0.15"/>
    <row r="298" ht="21.75" customHeight="1" x14ac:dyDescent="0.15"/>
    <row r="299" ht="21.75" customHeight="1" x14ac:dyDescent="0.15"/>
    <row r="300" ht="21.75" customHeight="1" x14ac:dyDescent="0.15"/>
    <row r="301" ht="21.75" customHeight="1" x14ac:dyDescent="0.15"/>
    <row r="302" ht="21.75" customHeight="1" x14ac:dyDescent="0.15"/>
    <row r="303" ht="21.75" customHeight="1" x14ac:dyDescent="0.15"/>
    <row r="304" ht="21.75" customHeight="1" x14ac:dyDescent="0.15"/>
    <row r="305" ht="21.75" customHeight="1" x14ac:dyDescent="0.15"/>
    <row r="306" ht="21.75" customHeight="1" x14ac:dyDescent="0.15"/>
    <row r="307" ht="21.75" customHeight="1" x14ac:dyDescent="0.15"/>
    <row r="308" ht="21.75" customHeight="1" x14ac:dyDescent="0.15"/>
    <row r="309" ht="21.75" customHeight="1" x14ac:dyDescent="0.15"/>
    <row r="310" ht="21.75" customHeight="1" x14ac:dyDescent="0.15"/>
    <row r="311" ht="21.75" customHeight="1" x14ac:dyDescent="0.15"/>
    <row r="312" ht="21.75" customHeight="1" x14ac:dyDescent="0.15"/>
    <row r="313" ht="21.75" customHeight="1" x14ac:dyDescent="0.15"/>
    <row r="314" ht="21.75" customHeight="1" x14ac:dyDescent="0.15"/>
    <row r="315" ht="21.75" customHeight="1" x14ac:dyDescent="0.15"/>
    <row r="316" ht="21.75" customHeight="1" x14ac:dyDescent="0.15"/>
    <row r="317" ht="21.75" customHeight="1" x14ac:dyDescent="0.15"/>
    <row r="318" ht="21.75" customHeight="1" x14ac:dyDescent="0.15"/>
    <row r="319" ht="21.75" customHeight="1" x14ac:dyDescent="0.15"/>
    <row r="320" ht="21.75" customHeight="1" x14ac:dyDescent="0.15"/>
    <row r="321" ht="21.75" customHeight="1" x14ac:dyDescent="0.15"/>
    <row r="322" ht="21.75" customHeight="1" x14ac:dyDescent="0.15"/>
    <row r="323" ht="21.75" customHeight="1" x14ac:dyDescent="0.15"/>
    <row r="324" ht="21.75" customHeight="1" x14ac:dyDescent="0.15"/>
    <row r="325" ht="21.75" customHeight="1" x14ac:dyDescent="0.15"/>
    <row r="326" ht="21.75" customHeight="1" x14ac:dyDescent="0.15"/>
    <row r="327" ht="21.75" customHeight="1" x14ac:dyDescent="0.15"/>
    <row r="328" ht="21.75" customHeight="1" x14ac:dyDescent="0.15"/>
    <row r="329" ht="21.75" customHeight="1" x14ac:dyDescent="0.15"/>
    <row r="330" ht="21.75" customHeight="1" x14ac:dyDescent="0.15"/>
    <row r="331" ht="21.75" customHeight="1" x14ac:dyDescent="0.15"/>
    <row r="332" ht="21.75" customHeight="1" x14ac:dyDescent="0.15"/>
    <row r="333" ht="21.75" customHeight="1" x14ac:dyDescent="0.15"/>
    <row r="334" ht="21.75" customHeight="1" x14ac:dyDescent="0.15"/>
    <row r="335" ht="21.75" customHeight="1" x14ac:dyDescent="0.15"/>
    <row r="336" ht="21.75" customHeight="1" x14ac:dyDescent="0.15"/>
    <row r="337" ht="21.75" customHeight="1" x14ac:dyDescent="0.15"/>
    <row r="338" ht="21.75" customHeight="1" x14ac:dyDescent="0.15"/>
    <row r="339" ht="21.75" customHeight="1" x14ac:dyDescent="0.15"/>
    <row r="340" ht="21.75" customHeight="1" x14ac:dyDescent="0.15"/>
    <row r="341" ht="21.75" customHeight="1" x14ac:dyDescent="0.15"/>
    <row r="342" ht="21.75" customHeight="1" x14ac:dyDescent="0.15"/>
    <row r="343" ht="21.75" customHeight="1" x14ac:dyDescent="0.15"/>
    <row r="344" ht="21.75" customHeight="1" x14ac:dyDescent="0.15"/>
    <row r="345" ht="21.75" customHeight="1" x14ac:dyDescent="0.15"/>
    <row r="346" ht="21.75" customHeight="1" x14ac:dyDescent="0.15"/>
    <row r="347" ht="21.75" customHeight="1" x14ac:dyDescent="0.15"/>
    <row r="348" ht="21.75" customHeight="1" x14ac:dyDescent="0.15"/>
    <row r="349" ht="21.75" customHeight="1" x14ac:dyDescent="0.15"/>
    <row r="350" ht="21.75" customHeight="1" x14ac:dyDescent="0.15"/>
    <row r="351" ht="21.75" customHeight="1" x14ac:dyDescent="0.15"/>
    <row r="352" ht="21.75" customHeight="1" x14ac:dyDescent="0.15"/>
    <row r="353" ht="21.75" customHeight="1" x14ac:dyDescent="0.15"/>
    <row r="354" ht="21.75" customHeight="1" x14ac:dyDescent="0.15"/>
    <row r="355" ht="21.75" customHeight="1" x14ac:dyDescent="0.15"/>
    <row r="356" ht="21.75" customHeight="1" x14ac:dyDescent="0.15"/>
    <row r="357" ht="21.75" customHeight="1" x14ac:dyDescent="0.15"/>
    <row r="358" ht="21.75" customHeight="1" x14ac:dyDescent="0.15"/>
    <row r="359" ht="21.75" customHeight="1" x14ac:dyDescent="0.15"/>
    <row r="360" ht="21.75" customHeight="1" x14ac:dyDescent="0.15"/>
    <row r="361" ht="21.75" customHeight="1" x14ac:dyDescent="0.15"/>
    <row r="362" ht="21.75" customHeight="1" x14ac:dyDescent="0.15"/>
    <row r="363" ht="21.75" customHeight="1" x14ac:dyDescent="0.15"/>
    <row r="364" ht="21.75" customHeight="1" x14ac:dyDescent="0.15"/>
    <row r="365" ht="21.75" customHeight="1" x14ac:dyDescent="0.15"/>
    <row r="366" ht="21.75" customHeight="1" x14ac:dyDescent="0.15"/>
    <row r="367" ht="21.75" customHeight="1" x14ac:dyDescent="0.15"/>
    <row r="368" ht="21.75" customHeight="1" x14ac:dyDescent="0.15"/>
    <row r="369" ht="21.75" customHeight="1" x14ac:dyDescent="0.15"/>
    <row r="370" ht="21.75" customHeight="1" x14ac:dyDescent="0.15"/>
    <row r="371" ht="21.75" customHeight="1" x14ac:dyDescent="0.15"/>
    <row r="372" ht="21.75" customHeight="1" x14ac:dyDescent="0.15"/>
    <row r="373" ht="21.75" customHeight="1" x14ac:dyDescent="0.15"/>
    <row r="374" ht="21.75" customHeight="1" x14ac:dyDescent="0.15"/>
    <row r="375" ht="21.75" customHeight="1" x14ac:dyDescent="0.15"/>
    <row r="376" ht="21.75" customHeight="1" x14ac:dyDescent="0.15"/>
    <row r="377" ht="21.75" customHeight="1" x14ac:dyDescent="0.15"/>
    <row r="378" ht="21.75" customHeight="1" x14ac:dyDescent="0.15"/>
    <row r="379" ht="21.75" customHeight="1" x14ac:dyDescent="0.15"/>
    <row r="380" ht="21.75" customHeight="1" x14ac:dyDescent="0.15"/>
    <row r="381" ht="21.75" customHeight="1" x14ac:dyDescent="0.15"/>
    <row r="382" ht="21.75" customHeight="1" x14ac:dyDescent="0.15"/>
    <row r="383" ht="21.75" customHeight="1" x14ac:dyDescent="0.15"/>
    <row r="384" ht="21.75" customHeight="1" x14ac:dyDescent="0.15"/>
    <row r="385" ht="21.75" customHeight="1" x14ac:dyDescent="0.15"/>
    <row r="386" ht="21.75" customHeight="1" x14ac:dyDescent="0.15"/>
    <row r="387" ht="21.75" customHeight="1" x14ac:dyDescent="0.15"/>
    <row r="388" ht="21.75" customHeight="1" x14ac:dyDescent="0.15"/>
    <row r="389" ht="21.75" customHeight="1" x14ac:dyDescent="0.15"/>
    <row r="390" ht="21.75" customHeight="1" x14ac:dyDescent="0.15"/>
    <row r="391" ht="21.75" customHeight="1" x14ac:dyDescent="0.15"/>
    <row r="392" ht="21.75" customHeight="1" x14ac:dyDescent="0.15"/>
    <row r="393" ht="21.75" customHeight="1" x14ac:dyDescent="0.15"/>
    <row r="394" ht="21.75" customHeight="1" x14ac:dyDescent="0.15"/>
    <row r="395" ht="21.75" customHeight="1" x14ac:dyDescent="0.15"/>
    <row r="396" ht="21.75" customHeight="1" x14ac:dyDescent="0.15"/>
    <row r="397" ht="21.75" customHeight="1" x14ac:dyDescent="0.15"/>
    <row r="398" ht="21.75" customHeight="1" x14ac:dyDescent="0.15"/>
    <row r="399" ht="21.75" customHeight="1" x14ac:dyDescent="0.15"/>
    <row r="400" ht="21.75" customHeight="1" x14ac:dyDescent="0.15"/>
    <row r="401" ht="21.75" customHeight="1" x14ac:dyDescent="0.15"/>
    <row r="402" ht="21.75" customHeight="1" x14ac:dyDescent="0.15"/>
    <row r="403" ht="21.75" customHeight="1" x14ac:dyDescent="0.15"/>
    <row r="404" ht="21.75" customHeight="1" x14ac:dyDescent="0.15"/>
    <row r="405" ht="21.75" customHeight="1" x14ac:dyDescent="0.15"/>
    <row r="406" ht="21.75" customHeight="1" x14ac:dyDescent="0.15"/>
    <row r="407" ht="21.75" customHeight="1" x14ac:dyDescent="0.15"/>
    <row r="408" ht="21.75" customHeight="1" x14ac:dyDescent="0.15"/>
    <row r="409" ht="21.75" customHeight="1" x14ac:dyDescent="0.15"/>
    <row r="410" ht="21.75" customHeight="1" x14ac:dyDescent="0.15"/>
    <row r="411" ht="21.75" customHeight="1" x14ac:dyDescent="0.15"/>
    <row r="412" ht="21.75" customHeight="1" x14ac:dyDescent="0.15"/>
    <row r="413" ht="21.75" customHeight="1" x14ac:dyDescent="0.15"/>
    <row r="414" ht="21.75" customHeight="1" x14ac:dyDescent="0.15"/>
    <row r="415" ht="21.75" customHeight="1" x14ac:dyDescent="0.15"/>
    <row r="416" ht="21.75" customHeight="1" x14ac:dyDescent="0.15"/>
    <row r="417" ht="21.75" customHeight="1" x14ac:dyDescent="0.15"/>
    <row r="418" ht="21.75" customHeight="1" x14ac:dyDescent="0.15"/>
    <row r="419" ht="21.75" customHeight="1" x14ac:dyDescent="0.15"/>
    <row r="420" ht="21.75" customHeight="1" x14ac:dyDescent="0.15"/>
    <row r="421" ht="21.75" customHeight="1" x14ac:dyDescent="0.15"/>
    <row r="422" ht="21.75" customHeight="1" x14ac:dyDescent="0.15"/>
    <row r="423" ht="21.75" customHeight="1" x14ac:dyDescent="0.15"/>
    <row r="424" ht="21.75" customHeight="1" x14ac:dyDescent="0.15"/>
    <row r="425" ht="21.75" customHeight="1" x14ac:dyDescent="0.15"/>
    <row r="426" ht="21.75" customHeight="1" x14ac:dyDescent="0.15"/>
    <row r="427" ht="21.75" customHeight="1" x14ac:dyDescent="0.15"/>
    <row r="428" ht="21.75" customHeight="1" x14ac:dyDescent="0.15"/>
    <row r="429" ht="21.75" customHeight="1" x14ac:dyDescent="0.15"/>
    <row r="430" ht="21.75" customHeight="1" x14ac:dyDescent="0.15"/>
    <row r="431" ht="21.75" customHeight="1" x14ac:dyDescent="0.15"/>
    <row r="432" ht="21.75" customHeight="1" x14ac:dyDescent="0.15"/>
    <row r="433" ht="21.75" customHeight="1" x14ac:dyDescent="0.15"/>
    <row r="434" ht="21.75" customHeight="1" x14ac:dyDescent="0.15"/>
    <row r="435" ht="21.75" customHeight="1" x14ac:dyDescent="0.15"/>
    <row r="436" ht="21.75" customHeight="1" x14ac:dyDescent="0.15"/>
    <row r="437" ht="21.75" customHeight="1" x14ac:dyDescent="0.15"/>
    <row r="438" ht="21.75" customHeight="1" x14ac:dyDescent="0.15"/>
    <row r="439" ht="21.75" customHeight="1" x14ac:dyDescent="0.15"/>
    <row r="440" ht="21.75" customHeight="1" x14ac:dyDescent="0.15"/>
    <row r="441" ht="21.75" customHeight="1" x14ac:dyDescent="0.15"/>
    <row r="442" ht="21.75" customHeight="1" x14ac:dyDescent="0.15"/>
    <row r="443" ht="21.75" customHeight="1" x14ac:dyDescent="0.15"/>
    <row r="444" ht="21.75" customHeight="1" x14ac:dyDescent="0.15"/>
    <row r="445" ht="21.75" customHeight="1" x14ac:dyDescent="0.15"/>
    <row r="446" ht="21.75" customHeight="1" x14ac:dyDescent="0.15"/>
    <row r="447" ht="21.75" customHeight="1" x14ac:dyDescent="0.15"/>
    <row r="448" ht="21.75" customHeight="1" x14ac:dyDescent="0.15"/>
    <row r="449" ht="21.75" customHeight="1" x14ac:dyDescent="0.15"/>
    <row r="450" ht="21.75" customHeight="1" x14ac:dyDescent="0.15"/>
    <row r="451" ht="21.75" customHeight="1" x14ac:dyDescent="0.15"/>
    <row r="452" ht="21.75" customHeight="1" x14ac:dyDescent="0.15"/>
    <row r="453" ht="21.75" customHeight="1" x14ac:dyDescent="0.15"/>
    <row r="454" ht="21.75" customHeight="1" x14ac:dyDescent="0.15"/>
    <row r="455" ht="21.75" customHeight="1" x14ac:dyDescent="0.15"/>
    <row r="456" ht="21.75" customHeight="1" x14ac:dyDescent="0.15"/>
    <row r="457" ht="21.75" customHeight="1" x14ac:dyDescent="0.15"/>
    <row r="458" ht="21.75" customHeight="1" x14ac:dyDescent="0.15"/>
    <row r="459" ht="21.75" customHeight="1" x14ac:dyDescent="0.15"/>
    <row r="460" ht="21.75" customHeight="1" x14ac:dyDescent="0.15"/>
    <row r="461" ht="21.75" customHeight="1" x14ac:dyDescent="0.15"/>
    <row r="462" ht="21.75" customHeight="1" x14ac:dyDescent="0.15"/>
    <row r="463" ht="21.75" customHeight="1" x14ac:dyDescent="0.15"/>
    <row r="464" ht="21.75" customHeight="1" x14ac:dyDescent="0.15"/>
    <row r="465" ht="21.75" customHeight="1" x14ac:dyDescent="0.15"/>
    <row r="466" ht="21.75" customHeight="1" x14ac:dyDescent="0.15"/>
    <row r="467" ht="21.75" customHeight="1" x14ac:dyDescent="0.15"/>
    <row r="468" ht="21.75" customHeight="1" x14ac:dyDescent="0.15"/>
    <row r="469" ht="21.75" customHeight="1" x14ac:dyDescent="0.15"/>
    <row r="470" ht="21.75" customHeight="1" x14ac:dyDescent="0.15"/>
    <row r="471" ht="21.75" customHeight="1" x14ac:dyDescent="0.15"/>
    <row r="472" ht="21.75" customHeight="1" x14ac:dyDescent="0.15"/>
    <row r="473" ht="21.75" customHeight="1" x14ac:dyDescent="0.15"/>
    <row r="474" ht="21.75" customHeight="1" x14ac:dyDescent="0.15"/>
    <row r="475" ht="21.75" customHeight="1" x14ac:dyDescent="0.15"/>
    <row r="476" ht="21.75" customHeight="1" x14ac:dyDescent="0.15"/>
    <row r="477" ht="21.75" customHeight="1" x14ac:dyDescent="0.15"/>
    <row r="478" ht="21.75" customHeight="1" x14ac:dyDescent="0.15"/>
    <row r="479" ht="21.75" customHeight="1" x14ac:dyDescent="0.15"/>
    <row r="480" ht="21.75" customHeight="1" x14ac:dyDescent="0.15"/>
    <row r="481" ht="21.75" customHeight="1" x14ac:dyDescent="0.15"/>
    <row r="482" ht="21.75" customHeight="1" x14ac:dyDescent="0.15"/>
    <row r="483" ht="21.75" customHeight="1" x14ac:dyDescent="0.15"/>
    <row r="484" ht="21.75" customHeight="1" x14ac:dyDescent="0.15"/>
    <row r="485" ht="21.75" customHeight="1" x14ac:dyDescent="0.15"/>
    <row r="486" ht="21.75" customHeight="1" x14ac:dyDescent="0.15"/>
    <row r="487" ht="21.75" customHeight="1" x14ac:dyDescent="0.15"/>
    <row r="488" ht="21.75" customHeight="1" x14ac:dyDescent="0.15"/>
    <row r="489" ht="21.75" customHeight="1" x14ac:dyDescent="0.15"/>
    <row r="490" ht="21.75" customHeight="1" x14ac:dyDescent="0.15"/>
    <row r="491" ht="21.75" customHeight="1" x14ac:dyDescent="0.15"/>
    <row r="492" ht="21.75" customHeight="1" x14ac:dyDescent="0.15"/>
    <row r="493" ht="21.75" customHeight="1" x14ac:dyDescent="0.15"/>
    <row r="494" ht="21.75" customHeight="1" x14ac:dyDescent="0.15"/>
    <row r="495" ht="21.75" customHeight="1" x14ac:dyDescent="0.15"/>
    <row r="496" ht="21.75" customHeight="1" x14ac:dyDescent="0.15"/>
    <row r="497" ht="21.75" customHeight="1" x14ac:dyDescent="0.15"/>
    <row r="498" ht="21.75" customHeight="1" x14ac:dyDescent="0.15"/>
    <row r="499" ht="21.75" customHeight="1" x14ac:dyDescent="0.15"/>
    <row r="500" ht="21.75" customHeight="1" x14ac:dyDescent="0.15"/>
    <row r="501" ht="21.75" customHeight="1" x14ac:dyDescent="0.15"/>
    <row r="502" ht="21.75" customHeight="1" x14ac:dyDescent="0.15"/>
    <row r="503" ht="21.75" customHeight="1" x14ac:dyDescent="0.15"/>
    <row r="504" ht="21.75" customHeight="1" x14ac:dyDescent="0.15"/>
    <row r="505" ht="21.75" customHeight="1" x14ac:dyDescent="0.15"/>
    <row r="506" ht="21.75" customHeight="1" x14ac:dyDescent="0.15"/>
    <row r="507" ht="21.75" customHeight="1" x14ac:dyDescent="0.15"/>
    <row r="508" ht="21.75" customHeight="1" x14ac:dyDescent="0.15"/>
    <row r="509" ht="21.75" customHeight="1" x14ac:dyDescent="0.15"/>
    <row r="510" ht="21.75" customHeight="1" x14ac:dyDescent="0.15"/>
    <row r="511" ht="21.75" customHeight="1" x14ac:dyDescent="0.15"/>
    <row r="512" ht="21.75" customHeight="1" x14ac:dyDescent="0.15"/>
    <row r="513" ht="21.75" customHeight="1" x14ac:dyDescent="0.15"/>
    <row r="514" ht="21.75" customHeight="1" x14ac:dyDescent="0.15"/>
    <row r="515" ht="21.75" customHeight="1" x14ac:dyDescent="0.15"/>
    <row r="516" ht="21.75" customHeight="1" x14ac:dyDescent="0.15"/>
    <row r="517" ht="21.75" customHeight="1" x14ac:dyDescent="0.15"/>
    <row r="518" ht="21.75" customHeight="1" x14ac:dyDescent="0.15"/>
    <row r="519" ht="21.75" customHeight="1" x14ac:dyDescent="0.15"/>
    <row r="520" ht="21.75" customHeight="1" x14ac:dyDescent="0.15"/>
    <row r="521" ht="21.75" customHeight="1" x14ac:dyDescent="0.15"/>
    <row r="522" ht="21.75" customHeight="1" x14ac:dyDescent="0.15"/>
    <row r="523" ht="21.75" customHeight="1" x14ac:dyDescent="0.15"/>
    <row r="524" ht="21.75" customHeight="1" x14ac:dyDescent="0.15"/>
    <row r="525" ht="21.75" customHeight="1" x14ac:dyDescent="0.15"/>
    <row r="526" ht="21.75" customHeight="1" x14ac:dyDescent="0.15"/>
    <row r="527" ht="21.75" customHeight="1" x14ac:dyDescent="0.15"/>
    <row r="528" ht="21.75" customHeight="1" x14ac:dyDescent="0.15"/>
    <row r="529" ht="21.75" customHeight="1" x14ac:dyDescent="0.15"/>
    <row r="530" ht="21.75" customHeight="1" x14ac:dyDescent="0.15"/>
    <row r="531" ht="21.75" customHeight="1" x14ac:dyDescent="0.15"/>
    <row r="532" ht="21.75" customHeight="1" x14ac:dyDescent="0.15"/>
    <row r="533" ht="21.75" customHeight="1" x14ac:dyDescent="0.15"/>
    <row r="534" ht="21.75" customHeight="1" x14ac:dyDescent="0.15"/>
    <row r="535" ht="21.75" customHeight="1" x14ac:dyDescent="0.15"/>
    <row r="536" ht="21.75" customHeight="1" x14ac:dyDescent="0.15"/>
    <row r="537" ht="21.75" customHeight="1" x14ac:dyDescent="0.15"/>
    <row r="538" ht="21.75" customHeight="1" x14ac:dyDescent="0.15"/>
    <row r="539" ht="21.75" customHeight="1" x14ac:dyDescent="0.15"/>
    <row r="540" ht="21.75" customHeight="1" x14ac:dyDescent="0.15"/>
    <row r="541" ht="21.75" customHeight="1" x14ac:dyDescent="0.15"/>
    <row r="542" ht="21.75" customHeight="1" x14ac:dyDescent="0.15"/>
    <row r="543" ht="21.75" customHeight="1" x14ac:dyDescent="0.15"/>
    <row r="544" ht="21.75" customHeight="1" x14ac:dyDescent="0.15"/>
    <row r="545" ht="21.75" customHeight="1" x14ac:dyDescent="0.15"/>
    <row r="546" ht="21.75" customHeight="1" x14ac:dyDescent="0.15"/>
    <row r="547" ht="21.75" customHeight="1" x14ac:dyDescent="0.15"/>
    <row r="548" ht="21.75" customHeight="1" x14ac:dyDescent="0.15"/>
    <row r="549" ht="21.75" customHeight="1" x14ac:dyDescent="0.15"/>
    <row r="550" ht="21.75" customHeight="1" x14ac:dyDescent="0.15"/>
    <row r="551" ht="21.75" customHeight="1" x14ac:dyDescent="0.15"/>
    <row r="552" ht="21.75" customHeight="1" x14ac:dyDescent="0.15"/>
    <row r="553" ht="21.75" customHeight="1" x14ac:dyDescent="0.15"/>
    <row r="554" ht="21.75" customHeight="1" x14ac:dyDescent="0.15"/>
    <row r="555" ht="21.75" customHeight="1" x14ac:dyDescent="0.15"/>
    <row r="556" ht="21.75" customHeight="1" x14ac:dyDescent="0.15"/>
    <row r="557" ht="21.75" customHeight="1" x14ac:dyDescent="0.15"/>
    <row r="558" ht="21.75" customHeight="1" x14ac:dyDescent="0.15"/>
    <row r="559" ht="21.75" customHeight="1" x14ac:dyDescent="0.15"/>
    <row r="560" ht="21.75" customHeight="1" x14ac:dyDescent="0.15"/>
    <row r="561" ht="21.75" customHeight="1" x14ac:dyDescent="0.15"/>
    <row r="562" ht="21.75" customHeight="1" x14ac:dyDescent="0.15"/>
    <row r="563" ht="21.75" customHeight="1" x14ac:dyDescent="0.15"/>
    <row r="564" ht="21.75" customHeight="1" x14ac:dyDescent="0.15"/>
    <row r="565" ht="21.75" customHeight="1" x14ac:dyDescent="0.15"/>
    <row r="566" ht="21.75" customHeight="1" x14ac:dyDescent="0.15"/>
    <row r="567" ht="21.75" customHeight="1" x14ac:dyDescent="0.15"/>
    <row r="568" ht="21.75" customHeight="1" x14ac:dyDescent="0.15"/>
    <row r="569" ht="21.75" customHeight="1" x14ac:dyDescent="0.15"/>
    <row r="570" ht="21.75" customHeight="1" x14ac:dyDescent="0.15"/>
    <row r="571" ht="21.75" customHeight="1" x14ac:dyDescent="0.15"/>
    <row r="572" ht="21.75" customHeight="1" x14ac:dyDescent="0.15"/>
    <row r="573" ht="21.75" customHeight="1" x14ac:dyDescent="0.15"/>
    <row r="574" ht="21.75" customHeight="1" x14ac:dyDescent="0.15"/>
    <row r="575" ht="21.75" customHeight="1" x14ac:dyDescent="0.15"/>
    <row r="576" ht="21.75" customHeight="1" x14ac:dyDescent="0.15"/>
  </sheetData>
  <sheetProtection algorithmName="SHA-512" hashValue="/uBpqpNRVr3DGDbBcQSoFGQ7mmwPBFs2BSCn2xyqjF4Z2uinZiWTJTvJRczSAisiV4xYdKjSjW2WBkAdpHGYbg==" saltValue="PlIXyY+NsasGhhS7/zQulQ==" spinCount="100000" sheet="1" selectLockedCells="1"/>
  <mergeCells count="6">
    <mergeCell ref="A35:G35"/>
    <mergeCell ref="A36:G36"/>
    <mergeCell ref="A4:F4"/>
    <mergeCell ref="A2:C2"/>
    <mergeCell ref="A14:F14"/>
    <mergeCell ref="A24:F24"/>
  </mergeCells>
  <phoneticPr fontId="4"/>
  <conditionalFormatting sqref="D29:D34">
    <cfRule type="cellIs" dxfId="20" priority="2" operator="between">
      <formula>41</formula>
      <formula>120</formula>
    </cfRule>
  </conditionalFormatting>
  <dataValidations count="1">
    <dataValidation type="list" allowBlank="1" showInputMessage="1" showErrorMessage="1" sqref="F20:F23 F29:G34 F41:F50 F10:F13" xr:uid="{5F900461-BAEB-4E27-911D-C3D3903EA6DF}">
      <formula1>"〇"</formula1>
    </dataValidation>
  </dataValidations>
  <pageMargins left="0.43307086614173229" right="0.23622047244094491" top="0.74803149606299213" bottom="0.74803149606299213" header="0.31496062992125984" footer="0.31496062992125984"/>
  <pageSetup paperSize="9" scale="67" fitToHeight="2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between" id="{311148A4-CE00-46F1-894C-1E69CC86FA70}">
            <xm:f>Facesheet!$E$18</xm:f>
            <xm:f>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C29:C34</xm:sqref>
        </x14:conditionalFormatting>
      </x14:conditionalFormatting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C54B-E951-4715-8ED9-E18AF3263143}">
  <sheetPr codeName="Sheet11"/>
  <dimension ref="C5:F32"/>
  <sheetViews>
    <sheetView workbookViewId="0">
      <selection activeCell="F7" sqref="F7"/>
    </sheetView>
  </sheetViews>
  <sheetFormatPr defaultRowHeight="13.5" x14ac:dyDescent="0.15"/>
  <sheetData>
    <row r="5" spans="3:6" x14ac:dyDescent="0.15">
      <c r="C5" t="str">
        <f>IF('9.相撲'!B9="", "", '9.相撲'!B9)</f>
        <v/>
      </c>
    </row>
    <row r="6" spans="3:6" x14ac:dyDescent="0.15">
      <c r="C6" t="str">
        <f>IF('9.相撲'!B10="", "", '9.相撲'!B10)</f>
        <v/>
      </c>
      <c r="F6" t="s">
        <v>292</v>
      </c>
    </row>
    <row r="7" spans="3:6" x14ac:dyDescent="0.15">
      <c r="C7" t="str">
        <f>IF('9.相撲'!B11="", "", '9.相撲'!B11)</f>
        <v/>
      </c>
    </row>
    <row r="8" spans="3:6" x14ac:dyDescent="0.15">
      <c r="C8" t="str">
        <f>IF('9.相撲'!B12="", "", '9.相撲'!B12)</f>
        <v/>
      </c>
    </row>
    <row r="9" spans="3:6" x14ac:dyDescent="0.15">
      <c r="C9" t="str">
        <f>IF('9.相撲'!B13="", "", '9.相撲'!B13)</f>
        <v/>
      </c>
    </row>
    <row r="10" spans="3:6" x14ac:dyDescent="0.15">
      <c r="C10" t="str">
        <f>IF('9.相撲'!B19="", "", '9.相撲'!B19)</f>
        <v/>
      </c>
    </row>
    <row r="11" spans="3:6" x14ac:dyDescent="0.15">
      <c r="C11" t="str">
        <f>IF('9.相撲'!B20="", "", '9.相撲'!B20)</f>
        <v/>
      </c>
    </row>
    <row r="12" spans="3:6" x14ac:dyDescent="0.15">
      <c r="C12" t="str">
        <f>IF('9.相撲'!B21="", "", '9.相撲'!B21)</f>
        <v/>
      </c>
    </row>
    <row r="13" spans="3:6" x14ac:dyDescent="0.15">
      <c r="C13" t="str">
        <f>IF('9.相撲'!B22="", "", '9.相撲'!B22)</f>
        <v/>
      </c>
    </row>
    <row r="14" spans="3:6" x14ac:dyDescent="0.15">
      <c r="C14" t="str">
        <f>IF('9.相撲'!B23="", "", '9.相撲'!B23)</f>
        <v/>
      </c>
    </row>
    <row r="15" spans="3:6" x14ac:dyDescent="0.15">
      <c r="C15" t="str">
        <f>IF('9.相撲'!B28="", "", '9.相撲'!B28)</f>
        <v/>
      </c>
    </row>
    <row r="16" spans="3:6" x14ac:dyDescent="0.15">
      <c r="C16" t="str">
        <f>IF('9.相撲'!B29="", "", '9.相撲'!B29)</f>
        <v/>
      </c>
    </row>
    <row r="17" spans="3:3" x14ac:dyDescent="0.15">
      <c r="C17" t="str">
        <f>IF('9.相撲'!B30="", "", '9.相撲'!B30)</f>
        <v/>
      </c>
    </row>
    <row r="18" spans="3:3" x14ac:dyDescent="0.15">
      <c r="C18" t="str">
        <f>IF('9.相撲'!B31="", "", '9.相撲'!B31)</f>
        <v/>
      </c>
    </row>
    <row r="19" spans="3:3" x14ac:dyDescent="0.15">
      <c r="C19" t="str">
        <f>IF('9.相撲'!B32="", "", '9.相撲'!B32)</f>
        <v/>
      </c>
    </row>
    <row r="20" spans="3:3" x14ac:dyDescent="0.15">
      <c r="C20" t="str">
        <f>IF('9.相撲'!B33="", "", '9.相撲'!B33)</f>
        <v/>
      </c>
    </row>
    <row r="21" spans="3:3" x14ac:dyDescent="0.15">
      <c r="C21" t="str">
        <f>IF('9.相撲'!B34="", "", '9.相撲'!B34)</f>
        <v/>
      </c>
    </row>
    <row r="22" spans="3:3" x14ac:dyDescent="0.15">
      <c r="C22" t="str">
        <f>IF('9.相撲'!B40="", "", '9.相撲'!B40)</f>
        <v/>
      </c>
    </row>
    <row r="23" spans="3:3" x14ac:dyDescent="0.15">
      <c r="C23" t="str">
        <f>IF('9.相撲'!B41="", "", '9.相撲'!B41)</f>
        <v/>
      </c>
    </row>
    <row r="24" spans="3:3" x14ac:dyDescent="0.15">
      <c r="C24" t="str">
        <f>IF('9.相撲'!B42="", "", '9.相撲'!B42)</f>
        <v/>
      </c>
    </row>
    <row r="25" spans="3:3" x14ac:dyDescent="0.15">
      <c r="C25" t="str">
        <f>IF('9.相撲'!B43="", "", '9.相撲'!B43)</f>
        <v/>
      </c>
    </row>
    <row r="26" spans="3:3" x14ac:dyDescent="0.15">
      <c r="C26" t="str">
        <f>IF('9.相撲'!B44="", "", '9.相撲'!B44)</f>
        <v/>
      </c>
    </row>
    <row r="27" spans="3:3" x14ac:dyDescent="0.15">
      <c r="C27" t="str">
        <f>IF('9.相撲'!B45="", "", '9.相撲'!B45)</f>
        <v/>
      </c>
    </row>
    <row r="28" spans="3:3" x14ac:dyDescent="0.15">
      <c r="C28" t="str">
        <f>IF('9.相撲'!B46="", "", '9.相撲'!B46)</f>
        <v/>
      </c>
    </row>
    <row r="29" spans="3:3" x14ac:dyDescent="0.15">
      <c r="C29" t="str">
        <f>IF('9.相撲'!B47="", "", '9.相撲'!B47)</f>
        <v/>
      </c>
    </row>
    <row r="30" spans="3:3" x14ac:dyDescent="0.15">
      <c r="C30" t="str">
        <f>IF('9.相撲'!B48="", "", '9.相撲'!B48)</f>
        <v/>
      </c>
    </row>
    <row r="31" spans="3:3" x14ac:dyDescent="0.15">
      <c r="C31" t="str">
        <f>IF('9.相撲'!B49="", "", '9.相撲'!B49)</f>
        <v/>
      </c>
    </row>
    <row r="32" spans="3:3" x14ac:dyDescent="0.15">
      <c r="C32" t="str">
        <f>IF('9.相撲'!B50="", "", '9.相撲'!B50)</f>
        <v/>
      </c>
    </row>
  </sheetData>
  <phoneticPr fontId="4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47">
    <pageSetUpPr fitToPage="1"/>
  </sheetPr>
  <dimension ref="A1:G569"/>
  <sheetViews>
    <sheetView view="pageBreakPreview" zoomScale="40" zoomScaleNormal="100" zoomScaleSheetLayoutView="40" workbookViewId="0">
      <pane ySplit="5" topLeftCell="A6" activePane="bottomLeft" state="frozen"/>
      <selection activeCell="E78" sqref="E78"/>
      <selection pane="bottomLeft" activeCell="C6" sqref="C6"/>
    </sheetView>
  </sheetViews>
  <sheetFormatPr defaultColWidth="9" defaultRowHeight="14.25" x14ac:dyDescent="0.15"/>
  <cols>
    <col min="1" max="1" width="11.375" style="6" customWidth="1"/>
    <col min="2" max="2" width="6.375" style="6" customWidth="1"/>
    <col min="3" max="3" width="17.375" style="6" customWidth="1"/>
    <col min="4" max="4" width="18.125" style="29" customWidth="1"/>
    <col min="5" max="5" width="6.25" style="6" customWidth="1"/>
    <col min="6" max="6" width="41.25" style="6" customWidth="1"/>
    <col min="7" max="7" width="3" style="6" customWidth="1"/>
    <col min="8" max="106" width="3.625" style="6" customWidth="1"/>
    <col min="107" max="16384" width="9" style="6"/>
  </cols>
  <sheetData>
    <row r="1" spans="1:7" x14ac:dyDescent="0.15">
      <c r="F1" s="124" t="s">
        <v>215</v>
      </c>
    </row>
    <row r="2" spans="1:7" s="7" customFormat="1" ht="18.75" x14ac:dyDescent="0.15">
      <c r="A2" s="514" t="str">
        <f>"第"&amp;Facesheet!$B$2&amp;"回福岡県民スポーツ大会"</f>
        <v>第69回福岡県民スポーツ大会</v>
      </c>
      <c r="B2" s="514"/>
      <c r="C2" s="514"/>
      <c r="D2" s="514"/>
      <c r="F2" s="126"/>
    </row>
    <row r="4" spans="1:7" ht="27" customHeight="1" x14ac:dyDescent="0.15">
      <c r="A4" s="477" t="s">
        <v>11</v>
      </c>
      <c r="B4" s="477"/>
      <c r="C4" s="477"/>
      <c r="D4" s="477"/>
      <c r="E4" s="477"/>
      <c r="F4" s="477"/>
    </row>
    <row r="5" spans="1:7" ht="24" customHeight="1" x14ac:dyDescent="0.15">
      <c r="A5" s="121" t="s">
        <v>19</v>
      </c>
      <c r="B5" s="182" t="s">
        <v>105</v>
      </c>
      <c r="C5" s="196">
        <f>①役員名簿!$B$7</f>
        <v>0</v>
      </c>
      <c r="D5" s="183" t="s">
        <v>102</v>
      </c>
    </row>
    <row r="6" spans="1:7" ht="24" customHeight="1" x14ac:dyDescent="0.15">
      <c r="A6" s="472" t="s">
        <v>144</v>
      </c>
      <c r="B6" s="472"/>
      <c r="C6" s="66" t="s">
        <v>107</v>
      </c>
      <c r="D6" s="473" t="s">
        <v>108</v>
      </c>
      <c r="E6" s="473"/>
      <c r="F6" s="473"/>
      <c r="G6" s="68"/>
    </row>
    <row r="7" spans="1:7" ht="8.25" customHeight="1" x14ac:dyDescent="0.15"/>
    <row r="8" spans="1:7" ht="24" customHeight="1" x14ac:dyDescent="0.15">
      <c r="A8" s="77"/>
      <c r="B8" s="77" t="s">
        <v>4</v>
      </c>
      <c r="C8" s="77" t="s">
        <v>37</v>
      </c>
      <c r="D8" s="134" t="s">
        <v>110</v>
      </c>
      <c r="E8" s="77" t="s">
        <v>26</v>
      </c>
      <c r="F8" s="77" t="s">
        <v>111</v>
      </c>
    </row>
    <row r="9" spans="1:7" ht="28.5" customHeight="1" x14ac:dyDescent="0.15">
      <c r="A9" s="135" t="s">
        <v>49</v>
      </c>
      <c r="B9" s="9"/>
      <c r="C9" s="80"/>
      <c r="D9" s="22"/>
      <c r="E9" s="135" t="str">
        <f>IF(D9="","",DATEDIF(D9,Facesheet!$B$3,"Y"))</f>
        <v/>
      </c>
      <c r="F9" s="18"/>
      <c r="G9" s="30"/>
    </row>
    <row r="10" spans="1:7" ht="28.5" customHeight="1" x14ac:dyDescent="0.15">
      <c r="A10" s="135" t="s">
        <v>50</v>
      </c>
      <c r="B10" s="9"/>
      <c r="C10" s="80"/>
      <c r="D10" s="22"/>
      <c r="E10" s="135" t="str">
        <f>IF(D10="","",DATEDIF(D10,Facesheet!$B$3,"Y"))</f>
        <v/>
      </c>
      <c r="F10" s="18"/>
      <c r="G10" s="30"/>
    </row>
    <row r="11" spans="1:7" ht="28.5" customHeight="1" x14ac:dyDescent="0.15">
      <c r="A11" s="135" t="s">
        <v>50</v>
      </c>
      <c r="B11" s="9"/>
      <c r="C11" s="80"/>
      <c r="D11" s="22"/>
      <c r="E11" s="135" t="str">
        <f>IF(D11="","",DATEDIF(D11,Facesheet!$B$3,"Y"))</f>
        <v/>
      </c>
      <c r="F11" s="18"/>
    </row>
    <row r="12" spans="1:7" ht="28.5" customHeight="1" x14ac:dyDescent="0.15">
      <c r="A12" s="135" t="s">
        <v>50</v>
      </c>
      <c r="B12" s="9"/>
      <c r="C12" s="80"/>
      <c r="D12" s="22"/>
      <c r="E12" s="135" t="str">
        <f>IF(D12="","",DATEDIF(D12,Facesheet!$B$3,"Y"))</f>
        <v/>
      </c>
      <c r="F12" s="18"/>
    </row>
    <row r="13" spans="1:7" ht="28.5" customHeight="1" x14ac:dyDescent="0.15">
      <c r="A13" s="135" t="s">
        <v>50</v>
      </c>
      <c r="B13" s="9"/>
      <c r="C13" s="80"/>
      <c r="D13" s="22"/>
      <c r="E13" s="135" t="str">
        <f>IF(D13="","",DATEDIF(D13,Facesheet!$B$3,"Y"))</f>
        <v/>
      </c>
      <c r="F13" s="18"/>
    </row>
    <row r="14" spans="1:7" ht="28.5" customHeight="1" x14ac:dyDescent="0.15">
      <c r="A14" s="135" t="s">
        <v>50</v>
      </c>
      <c r="B14" s="9"/>
      <c r="C14" s="80"/>
      <c r="D14" s="22"/>
      <c r="E14" s="135" t="str">
        <f>IF(D14="","",DATEDIF(D14,Facesheet!$B$3,"Y"))</f>
        <v/>
      </c>
      <c r="F14" s="18"/>
    </row>
    <row r="15" spans="1:7" ht="28.5" customHeight="1" x14ac:dyDescent="0.15">
      <c r="A15" s="135" t="s">
        <v>50</v>
      </c>
      <c r="B15" s="9"/>
      <c r="C15" s="80"/>
      <c r="D15" s="22"/>
      <c r="E15" s="135" t="str">
        <f>IF(D15="","",DATEDIF(D15,Facesheet!$B$3,"Y"))</f>
        <v/>
      </c>
      <c r="F15" s="18"/>
    </row>
    <row r="16" spans="1:7" ht="28.5" customHeight="1" x14ac:dyDescent="0.15">
      <c r="A16" s="135" t="s">
        <v>50</v>
      </c>
      <c r="B16" s="9"/>
      <c r="C16" s="80"/>
      <c r="D16" s="22"/>
      <c r="E16" s="135" t="str">
        <f>IF(D16="","",DATEDIF(D16,Facesheet!$B$3,"Y"))</f>
        <v/>
      </c>
      <c r="F16" s="18"/>
    </row>
    <row r="17" spans="1:6" ht="28.5" customHeight="1" x14ac:dyDescent="0.15">
      <c r="A17" s="135" t="s">
        <v>50</v>
      </c>
      <c r="B17" s="9"/>
      <c r="C17" s="80"/>
      <c r="D17" s="22"/>
      <c r="E17" s="135" t="str">
        <f>IF(D17="","",DATEDIF(D17,Facesheet!$B$3,"Y"))</f>
        <v/>
      </c>
      <c r="F17" s="18"/>
    </row>
    <row r="18" spans="1:6" ht="28.5" customHeight="1" x14ac:dyDescent="0.15">
      <c r="A18" s="135" t="s">
        <v>50</v>
      </c>
      <c r="B18" s="9"/>
      <c r="C18" s="80"/>
      <c r="D18" s="22"/>
      <c r="E18" s="135" t="str">
        <f>IF(D18="","",DATEDIF(D18,Facesheet!$B$3,"Y"))</f>
        <v/>
      </c>
      <c r="F18" s="18"/>
    </row>
    <row r="19" spans="1:6" ht="28.5" customHeight="1" x14ac:dyDescent="0.15">
      <c r="A19" s="135" t="s">
        <v>50</v>
      </c>
      <c r="B19" s="9"/>
      <c r="C19" s="80"/>
      <c r="D19" s="22"/>
      <c r="E19" s="135" t="str">
        <f>IF(D19="","",DATEDIF(D19,Facesheet!$B$3,"Y"))</f>
        <v/>
      </c>
      <c r="F19" s="18"/>
    </row>
    <row r="20" spans="1:6" ht="28.5" customHeight="1" x14ac:dyDescent="0.15">
      <c r="A20" s="135" t="s">
        <v>50</v>
      </c>
      <c r="B20" s="9"/>
      <c r="C20" s="80"/>
      <c r="D20" s="22"/>
      <c r="E20" s="135" t="str">
        <f>IF(D20="","",DATEDIF(D20,Facesheet!$B$3,"Y"))</f>
        <v/>
      </c>
      <c r="F20" s="18"/>
    </row>
    <row r="21" spans="1:6" ht="28.5" customHeight="1" x14ac:dyDescent="0.15">
      <c r="A21" s="135" t="s">
        <v>50</v>
      </c>
      <c r="B21" s="9"/>
      <c r="C21" s="80"/>
      <c r="D21" s="22"/>
      <c r="E21" s="135" t="str">
        <f>IF(D21="","",DATEDIF(D21,Facesheet!$B$3,"Y"))</f>
        <v/>
      </c>
      <c r="F21" s="18"/>
    </row>
    <row r="22" spans="1:6" ht="28.5" customHeight="1" x14ac:dyDescent="0.15">
      <c r="A22" s="135" t="s">
        <v>50</v>
      </c>
      <c r="B22" s="9"/>
      <c r="C22" s="80"/>
      <c r="D22" s="22"/>
      <c r="E22" s="135" t="str">
        <f>IF(D22="","",DATEDIF(D22,Facesheet!$B$3,"Y"))</f>
        <v/>
      </c>
      <c r="F22" s="18"/>
    </row>
    <row r="23" spans="1:6" ht="28.5" customHeight="1" x14ac:dyDescent="0.15">
      <c r="A23" s="135" t="s">
        <v>50</v>
      </c>
      <c r="B23" s="9"/>
      <c r="C23" s="80"/>
      <c r="D23" s="22"/>
      <c r="E23" s="135" t="str">
        <f>IF(D23="","",DATEDIF(D23,Facesheet!$B$3,"Y"))</f>
        <v/>
      </c>
      <c r="F23" s="18"/>
    </row>
    <row r="24" spans="1:6" ht="28.5" customHeight="1" x14ac:dyDescent="0.15">
      <c r="A24" s="135" t="s">
        <v>50</v>
      </c>
      <c r="B24" s="9"/>
      <c r="C24" s="80"/>
      <c r="D24" s="22"/>
      <c r="E24" s="135" t="str">
        <f>IF(D24="","",DATEDIF(D24,Facesheet!$B$3,"Y"))</f>
        <v/>
      </c>
      <c r="F24" s="18"/>
    </row>
    <row r="25" spans="1:6" ht="28.5" customHeight="1" x14ac:dyDescent="0.15">
      <c r="A25" s="135" t="s">
        <v>50</v>
      </c>
      <c r="B25" s="9"/>
      <c r="C25" s="80"/>
      <c r="D25" s="22"/>
      <c r="E25" s="135" t="str">
        <f>IF(D25="","",DATEDIF(D25,Facesheet!$B$3,"Y"))</f>
        <v/>
      </c>
      <c r="F25" s="18"/>
    </row>
    <row r="26" spans="1:6" ht="28.5" customHeight="1" x14ac:dyDescent="0.15">
      <c r="A26" s="135" t="s">
        <v>50</v>
      </c>
      <c r="B26" s="9"/>
      <c r="C26" s="80"/>
      <c r="D26" s="22"/>
      <c r="E26" s="135" t="str">
        <f>IF(D26="","",DATEDIF(D26,Facesheet!$B$3,"Y"))</f>
        <v/>
      </c>
      <c r="F26" s="18"/>
    </row>
    <row r="27" spans="1:6" ht="21.75" customHeight="1" x14ac:dyDescent="0.15">
      <c r="A27" s="475" t="s">
        <v>159</v>
      </c>
      <c r="B27" s="475"/>
      <c r="C27" s="475"/>
      <c r="D27" s="475"/>
      <c r="E27" s="475"/>
      <c r="F27" s="475"/>
    </row>
    <row r="28" spans="1:6" ht="21.75" customHeight="1" x14ac:dyDescent="0.15"/>
    <row r="29" spans="1:6" ht="21.75" customHeight="1" x14ac:dyDescent="0.15"/>
    <row r="30" spans="1:6" ht="21.75" customHeight="1" x14ac:dyDescent="0.15"/>
    <row r="31" spans="1:6" ht="21.75" customHeight="1" x14ac:dyDescent="0.15"/>
    <row r="32" spans="1:6" ht="21.75" customHeight="1" x14ac:dyDescent="0.15"/>
    <row r="33" ht="21.75" customHeight="1" x14ac:dyDescent="0.15"/>
    <row r="34" ht="21.75" customHeight="1" x14ac:dyDescent="0.15"/>
    <row r="35" ht="21.75" customHeight="1" x14ac:dyDescent="0.15"/>
    <row r="36" ht="21.75" customHeight="1" x14ac:dyDescent="0.15"/>
    <row r="37" ht="21.75" customHeight="1" x14ac:dyDescent="0.15"/>
    <row r="38" ht="21.75" customHeight="1" x14ac:dyDescent="0.15"/>
    <row r="39" ht="21.75" customHeight="1" x14ac:dyDescent="0.15"/>
    <row r="40" ht="21.75" customHeight="1" x14ac:dyDescent="0.15"/>
    <row r="41" ht="21.75" customHeight="1" x14ac:dyDescent="0.15"/>
    <row r="42" ht="21.75" customHeight="1" x14ac:dyDescent="0.15"/>
    <row r="43" ht="21.75" customHeight="1" x14ac:dyDescent="0.15"/>
    <row r="44" ht="21.75" customHeight="1" x14ac:dyDescent="0.15"/>
    <row r="45" ht="21.75" customHeight="1" x14ac:dyDescent="0.15"/>
    <row r="46" ht="21.75" customHeight="1" x14ac:dyDescent="0.15"/>
    <row r="47" ht="21.75" customHeight="1" x14ac:dyDescent="0.15"/>
    <row r="48" ht="21.75" customHeight="1" x14ac:dyDescent="0.15"/>
    <row r="49" ht="21.75" customHeight="1" x14ac:dyDescent="0.15"/>
    <row r="50" ht="21.75" customHeight="1" x14ac:dyDescent="0.15"/>
    <row r="51" ht="21.75" customHeight="1" x14ac:dyDescent="0.15"/>
    <row r="52" ht="21.75" customHeight="1" x14ac:dyDescent="0.15"/>
    <row r="53" ht="21.75" customHeight="1" x14ac:dyDescent="0.15"/>
    <row r="54" ht="21.75" customHeight="1" x14ac:dyDescent="0.15"/>
    <row r="55" ht="21.75" customHeight="1" x14ac:dyDescent="0.15"/>
    <row r="56" ht="21.75" customHeight="1" x14ac:dyDescent="0.15"/>
    <row r="57" ht="21.75" customHeight="1" x14ac:dyDescent="0.15"/>
    <row r="58" ht="21.75" customHeight="1" x14ac:dyDescent="0.15"/>
    <row r="59" ht="21.75" customHeight="1" x14ac:dyDescent="0.15"/>
    <row r="60" ht="21.75" customHeight="1" x14ac:dyDescent="0.15"/>
    <row r="61" ht="21.75" customHeight="1" x14ac:dyDescent="0.15"/>
    <row r="62" ht="21.75" customHeight="1" x14ac:dyDescent="0.15"/>
    <row r="63" ht="21.75" customHeight="1" x14ac:dyDescent="0.15"/>
    <row r="64" ht="21.75" customHeight="1" x14ac:dyDescent="0.15"/>
    <row r="65" ht="21.75" customHeight="1" x14ac:dyDescent="0.15"/>
    <row r="66" ht="21.75" customHeight="1" x14ac:dyDescent="0.15"/>
    <row r="67" ht="21.75" customHeight="1" x14ac:dyDescent="0.15"/>
    <row r="68" ht="21.75" customHeight="1" x14ac:dyDescent="0.15"/>
    <row r="69" ht="21.75" customHeight="1" x14ac:dyDescent="0.15"/>
    <row r="70" ht="21.75" customHeight="1" x14ac:dyDescent="0.15"/>
    <row r="71" ht="21.75" customHeight="1" x14ac:dyDescent="0.15"/>
    <row r="72" ht="21.75" customHeight="1" x14ac:dyDescent="0.15"/>
    <row r="73" ht="21.75" customHeight="1" x14ac:dyDescent="0.15"/>
    <row r="74" ht="21.75" customHeight="1" x14ac:dyDescent="0.15"/>
    <row r="75" ht="21.75" customHeight="1" x14ac:dyDescent="0.15"/>
    <row r="76" ht="21.75" customHeight="1" x14ac:dyDescent="0.15"/>
    <row r="77" ht="21.75" customHeight="1" x14ac:dyDescent="0.15"/>
    <row r="78" ht="21.75" customHeight="1" x14ac:dyDescent="0.15"/>
    <row r="79" ht="21.75" customHeight="1" x14ac:dyDescent="0.15"/>
    <row r="80" ht="21.75" customHeight="1" x14ac:dyDescent="0.15"/>
    <row r="81" ht="21.75" customHeight="1" x14ac:dyDescent="0.15"/>
    <row r="82" ht="21.75" customHeight="1" x14ac:dyDescent="0.15"/>
    <row r="83" ht="21.75" customHeight="1" x14ac:dyDescent="0.15"/>
    <row r="84" ht="21.75" customHeight="1" x14ac:dyDescent="0.15"/>
    <row r="85" ht="21.75" customHeight="1" x14ac:dyDescent="0.15"/>
    <row r="86" ht="21.75" customHeight="1" x14ac:dyDescent="0.15"/>
    <row r="87" ht="21.75" customHeight="1" x14ac:dyDescent="0.15"/>
    <row r="88" ht="21.75" customHeight="1" x14ac:dyDescent="0.15"/>
    <row r="89" ht="21.75" customHeight="1" x14ac:dyDescent="0.15"/>
    <row r="90" ht="21.75" customHeight="1" x14ac:dyDescent="0.15"/>
    <row r="91" ht="21.75" customHeight="1" x14ac:dyDescent="0.15"/>
    <row r="92" ht="21.75" customHeight="1" x14ac:dyDescent="0.15"/>
    <row r="93" ht="21.75" customHeight="1" x14ac:dyDescent="0.15"/>
    <row r="94" ht="21.75" customHeight="1" x14ac:dyDescent="0.15"/>
    <row r="95" ht="21.75" customHeight="1" x14ac:dyDescent="0.15"/>
    <row r="96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  <row r="122" ht="21.75" customHeight="1" x14ac:dyDescent="0.15"/>
    <row r="123" ht="21.75" customHeight="1" x14ac:dyDescent="0.15"/>
    <row r="124" ht="21.75" customHeight="1" x14ac:dyDescent="0.15"/>
    <row r="125" ht="21.75" customHeight="1" x14ac:dyDescent="0.15"/>
    <row r="126" ht="21.75" customHeight="1" x14ac:dyDescent="0.15"/>
    <row r="127" ht="21.75" customHeight="1" x14ac:dyDescent="0.15"/>
    <row r="128" ht="21.75" customHeight="1" x14ac:dyDescent="0.15"/>
    <row r="129" ht="21.75" customHeight="1" x14ac:dyDescent="0.15"/>
    <row r="130" ht="21.75" customHeight="1" x14ac:dyDescent="0.15"/>
    <row r="131" ht="21.75" customHeight="1" x14ac:dyDescent="0.15"/>
    <row r="132" ht="21.75" customHeight="1" x14ac:dyDescent="0.15"/>
    <row r="133" ht="21.75" customHeight="1" x14ac:dyDescent="0.15"/>
    <row r="134" ht="21.75" customHeight="1" x14ac:dyDescent="0.15"/>
    <row r="135" ht="21.75" customHeight="1" x14ac:dyDescent="0.15"/>
    <row r="136" ht="21.75" customHeight="1" x14ac:dyDescent="0.15"/>
    <row r="137" ht="21.75" customHeight="1" x14ac:dyDescent="0.15"/>
    <row r="138" ht="21.75" customHeight="1" x14ac:dyDescent="0.15"/>
    <row r="139" ht="21.75" customHeight="1" x14ac:dyDescent="0.15"/>
    <row r="140" ht="21.75" customHeight="1" x14ac:dyDescent="0.15"/>
    <row r="141" ht="21.75" customHeight="1" x14ac:dyDescent="0.15"/>
    <row r="142" ht="21.75" customHeight="1" x14ac:dyDescent="0.15"/>
    <row r="143" ht="21.75" customHeight="1" x14ac:dyDescent="0.15"/>
    <row r="144" ht="21.75" customHeight="1" x14ac:dyDescent="0.15"/>
    <row r="145" ht="21.75" customHeight="1" x14ac:dyDescent="0.15"/>
    <row r="146" ht="21.75" customHeight="1" x14ac:dyDescent="0.15"/>
    <row r="147" ht="21.75" customHeight="1" x14ac:dyDescent="0.15"/>
    <row r="148" ht="21.75" customHeight="1" x14ac:dyDescent="0.15"/>
    <row r="149" ht="21.75" customHeight="1" x14ac:dyDescent="0.15"/>
    <row r="150" ht="21.75" customHeight="1" x14ac:dyDescent="0.15"/>
    <row r="151" ht="21.75" customHeight="1" x14ac:dyDescent="0.15"/>
    <row r="152" ht="21.75" customHeight="1" x14ac:dyDescent="0.15"/>
    <row r="153" ht="21.75" customHeight="1" x14ac:dyDescent="0.15"/>
    <row r="154" ht="21.75" customHeight="1" x14ac:dyDescent="0.15"/>
    <row r="155" ht="21.75" customHeight="1" x14ac:dyDescent="0.15"/>
    <row r="156" ht="21.75" customHeight="1" x14ac:dyDescent="0.15"/>
    <row r="157" ht="21.75" customHeight="1" x14ac:dyDescent="0.15"/>
    <row r="158" ht="21.75" customHeight="1" x14ac:dyDescent="0.15"/>
    <row r="159" ht="21.75" customHeight="1" x14ac:dyDescent="0.15"/>
    <row r="160" ht="21.75" customHeight="1" x14ac:dyDescent="0.15"/>
    <row r="161" ht="21.75" customHeight="1" x14ac:dyDescent="0.15"/>
    <row r="162" ht="21.75" customHeight="1" x14ac:dyDescent="0.15"/>
    <row r="163" ht="21.75" customHeight="1" x14ac:dyDescent="0.15"/>
    <row r="164" ht="21.75" customHeight="1" x14ac:dyDescent="0.15"/>
    <row r="165" ht="21.75" customHeight="1" x14ac:dyDescent="0.15"/>
    <row r="166" ht="21.75" customHeight="1" x14ac:dyDescent="0.15"/>
    <row r="167" ht="21.75" customHeight="1" x14ac:dyDescent="0.15"/>
    <row r="168" ht="21.75" customHeight="1" x14ac:dyDescent="0.15"/>
    <row r="169" ht="21.75" customHeight="1" x14ac:dyDescent="0.15"/>
    <row r="170" ht="21.75" customHeight="1" x14ac:dyDescent="0.15"/>
    <row r="171" ht="21.75" customHeight="1" x14ac:dyDescent="0.15"/>
    <row r="172" ht="21.75" customHeight="1" x14ac:dyDescent="0.15"/>
    <row r="173" ht="21.75" customHeight="1" x14ac:dyDescent="0.15"/>
    <row r="174" ht="21.75" customHeight="1" x14ac:dyDescent="0.15"/>
    <row r="175" ht="21.75" customHeight="1" x14ac:dyDescent="0.15"/>
    <row r="176" ht="21.75" customHeight="1" x14ac:dyDescent="0.15"/>
    <row r="177" ht="21.75" customHeight="1" x14ac:dyDescent="0.15"/>
    <row r="178" ht="21.75" customHeight="1" x14ac:dyDescent="0.15"/>
    <row r="179" ht="21.75" customHeight="1" x14ac:dyDescent="0.15"/>
    <row r="180" ht="21.75" customHeight="1" x14ac:dyDescent="0.15"/>
    <row r="181" ht="21.75" customHeight="1" x14ac:dyDescent="0.15"/>
    <row r="182" ht="21.75" customHeight="1" x14ac:dyDescent="0.15"/>
    <row r="183" ht="21.75" customHeight="1" x14ac:dyDescent="0.15"/>
    <row r="184" ht="21.75" customHeight="1" x14ac:dyDescent="0.15"/>
    <row r="185" ht="21.75" customHeight="1" x14ac:dyDescent="0.15"/>
    <row r="186" ht="21.75" customHeight="1" x14ac:dyDescent="0.15"/>
    <row r="187" ht="21.75" customHeight="1" x14ac:dyDescent="0.15"/>
    <row r="188" ht="21.75" customHeight="1" x14ac:dyDescent="0.15"/>
    <row r="189" ht="21.75" customHeight="1" x14ac:dyDescent="0.15"/>
    <row r="190" ht="21.75" customHeight="1" x14ac:dyDescent="0.15"/>
    <row r="191" ht="21.75" customHeight="1" x14ac:dyDescent="0.15"/>
    <row r="192" ht="21.75" customHeight="1" x14ac:dyDescent="0.15"/>
    <row r="193" ht="21.75" customHeight="1" x14ac:dyDescent="0.15"/>
    <row r="194" ht="21.75" customHeight="1" x14ac:dyDescent="0.15"/>
    <row r="195" ht="21.75" customHeight="1" x14ac:dyDescent="0.15"/>
    <row r="196" ht="21.75" customHeight="1" x14ac:dyDescent="0.15"/>
    <row r="197" ht="21.75" customHeight="1" x14ac:dyDescent="0.15"/>
    <row r="198" ht="21.75" customHeight="1" x14ac:dyDescent="0.15"/>
    <row r="199" ht="21.75" customHeight="1" x14ac:dyDescent="0.15"/>
    <row r="200" ht="21.75" customHeight="1" x14ac:dyDescent="0.15"/>
    <row r="201" ht="21.75" customHeight="1" x14ac:dyDescent="0.15"/>
    <row r="202" ht="21.75" customHeight="1" x14ac:dyDescent="0.15"/>
    <row r="203" ht="21.75" customHeight="1" x14ac:dyDescent="0.15"/>
    <row r="204" ht="21.75" customHeight="1" x14ac:dyDescent="0.15"/>
    <row r="205" ht="21.75" customHeight="1" x14ac:dyDescent="0.15"/>
    <row r="206" ht="21.75" customHeight="1" x14ac:dyDescent="0.15"/>
    <row r="207" ht="21.75" customHeight="1" x14ac:dyDescent="0.15"/>
    <row r="208" ht="21.75" customHeight="1" x14ac:dyDescent="0.15"/>
    <row r="209" ht="21.75" customHeight="1" x14ac:dyDescent="0.15"/>
    <row r="210" ht="21.75" customHeight="1" x14ac:dyDescent="0.15"/>
    <row r="211" ht="21.75" customHeight="1" x14ac:dyDescent="0.15"/>
    <row r="212" ht="21.75" customHeight="1" x14ac:dyDescent="0.15"/>
    <row r="213" ht="21.75" customHeight="1" x14ac:dyDescent="0.15"/>
    <row r="214" ht="21.75" customHeight="1" x14ac:dyDescent="0.15"/>
    <row r="215" ht="21.75" customHeight="1" x14ac:dyDescent="0.15"/>
    <row r="216" ht="21.75" customHeight="1" x14ac:dyDescent="0.15"/>
    <row r="217" ht="21.75" customHeight="1" x14ac:dyDescent="0.15"/>
    <row r="218" ht="21.75" customHeight="1" x14ac:dyDescent="0.15"/>
    <row r="219" ht="21.75" customHeight="1" x14ac:dyDescent="0.15"/>
    <row r="220" ht="21.75" customHeight="1" x14ac:dyDescent="0.15"/>
    <row r="221" ht="21.75" customHeight="1" x14ac:dyDescent="0.15"/>
    <row r="222" ht="21.75" customHeight="1" x14ac:dyDescent="0.15"/>
    <row r="223" ht="21.75" customHeight="1" x14ac:dyDescent="0.15"/>
    <row r="224" ht="21.75" customHeight="1" x14ac:dyDescent="0.15"/>
    <row r="225" ht="21.75" customHeight="1" x14ac:dyDescent="0.15"/>
    <row r="226" ht="21.75" customHeight="1" x14ac:dyDescent="0.15"/>
    <row r="227" ht="21.75" customHeight="1" x14ac:dyDescent="0.15"/>
    <row r="228" ht="21.75" customHeight="1" x14ac:dyDescent="0.15"/>
    <row r="229" ht="21.75" customHeight="1" x14ac:dyDescent="0.15"/>
    <row r="230" ht="21.75" customHeight="1" x14ac:dyDescent="0.15"/>
    <row r="231" ht="21.75" customHeight="1" x14ac:dyDescent="0.15"/>
    <row r="232" ht="21.75" customHeight="1" x14ac:dyDescent="0.15"/>
    <row r="233" ht="21.75" customHeight="1" x14ac:dyDescent="0.15"/>
    <row r="234" ht="21.75" customHeight="1" x14ac:dyDescent="0.15"/>
    <row r="235" ht="21.75" customHeight="1" x14ac:dyDescent="0.15"/>
    <row r="236" ht="21.75" customHeight="1" x14ac:dyDescent="0.15"/>
    <row r="237" ht="21.75" customHeight="1" x14ac:dyDescent="0.15"/>
    <row r="238" ht="21.75" customHeight="1" x14ac:dyDescent="0.15"/>
    <row r="239" ht="21.75" customHeight="1" x14ac:dyDescent="0.15"/>
    <row r="240" ht="21.75" customHeight="1" x14ac:dyDescent="0.15"/>
    <row r="241" ht="21.75" customHeight="1" x14ac:dyDescent="0.15"/>
    <row r="242" ht="21.75" customHeight="1" x14ac:dyDescent="0.15"/>
    <row r="243" ht="21.75" customHeight="1" x14ac:dyDescent="0.15"/>
    <row r="244" ht="21.75" customHeight="1" x14ac:dyDescent="0.15"/>
    <row r="245" ht="21.75" customHeight="1" x14ac:dyDescent="0.15"/>
    <row r="246" ht="21.75" customHeight="1" x14ac:dyDescent="0.15"/>
    <row r="247" ht="21.75" customHeight="1" x14ac:dyDescent="0.15"/>
    <row r="248" ht="21.75" customHeight="1" x14ac:dyDescent="0.15"/>
    <row r="249" ht="21.75" customHeight="1" x14ac:dyDescent="0.15"/>
    <row r="250" ht="21.75" customHeight="1" x14ac:dyDescent="0.15"/>
    <row r="251" ht="21.75" customHeight="1" x14ac:dyDescent="0.15"/>
    <row r="252" ht="21.75" customHeight="1" x14ac:dyDescent="0.15"/>
    <row r="253" ht="21.75" customHeight="1" x14ac:dyDescent="0.15"/>
    <row r="254" ht="21.75" customHeight="1" x14ac:dyDescent="0.15"/>
    <row r="255" ht="21.75" customHeight="1" x14ac:dyDescent="0.15"/>
    <row r="256" ht="21.75" customHeight="1" x14ac:dyDescent="0.15"/>
    <row r="257" ht="21.75" customHeight="1" x14ac:dyDescent="0.15"/>
    <row r="258" ht="21.75" customHeight="1" x14ac:dyDescent="0.15"/>
    <row r="259" ht="21.75" customHeight="1" x14ac:dyDescent="0.15"/>
    <row r="260" ht="21.75" customHeight="1" x14ac:dyDescent="0.15"/>
    <row r="261" ht="21.75" customHeight="1" x14ac:dyDescent="0.15"/>
    <row r="262" ht="21.75" customHeight="1" x14ac:dyDescent="0.15"/>
    <row r="263" ht="21.75" customHeight="1" x14ac:dyDescent="0.15"/>
    <row r="264" ht="21.75" customHeight="1" x14ac:dyDescent="0.15"/>
    <row r="265" ht="21.75" customHeight="1" x14ac:dyDescent="0.15"/>
    <row r="266" ht="21.75" customHeight="1" x14ac:dyDescent="0.15"/>
    <row r="267" ht="21.75" customHeight="1" x14ac:dyDescent="0.15"/>
    <row r="268" ht="21.75" customHeight="1" x14ac:dyDescent="0.15"/>
    <row r="269" ht="21.75" customHeight="1" x14ac:dyDescent="0.15"/>
    <row r="270" ht="21.75" customHeight="1" x14ac:dyDescent="0.15"/>
    <row r="271" ht="21.75" customHeight="1" x14ac:dyDescent="0.15"/>
    <row r="272" ht="21.75" customHeight="1" x14ac:dyDescent="0.15"/>
    <row r="273" ht="21.75" customHeight="1" x14ac:dyDescent="0.15"/>
    <row r="274" ht="21.75" customHeight="1" x14ac:dyDescent="0.15"/>
    <row r="275" ht="21.75" customHeight="1" x14ac:dyDescent="0.15"/>
    <row r="276" ht="21.75" customHeight="1" x14ac:dyDescent="0.15"/>
    <row r="277" ht="21.75" customHeight="1" x14ac:dyDescent="0.15"/>
    <row r="278" ht="21.75" customHeight="1" x14ac:dyDescent="0.15"/>
    <row r="279" ht="21.75" customHeight="1" x14ac:dyDescent="0.15"/>
    <row r="280" ht="21.75" customHeight="1" x14ac:dyDescent="0.15"/>
    <row r="281" ht="21.75" customHeight="1" x14ac:dyDescent="0.15"/>
    <row r="282" ht="21.75" customHeight="1" x14ac:dyDescent="0.15"/>
    <row r="283" ht="21.75" customHeight="1" x14ac:dyDescent="0.15"/>
    <row r="284" ht="21.75" customHeight="1" x14ac:dyDescent="0.15"/>
    <row r="285" ht="21.75" customHeight="1" x14ac:dyDescent="0.15"/>
    <row r="286" ht="21.75" customHeight="1" x14ac:dyDescent="0.15"/>
    <row r="287" ht="21.75" customHeight="1" x14ac:dyDescent="0.15"/>
    <row r="288" ht="21.75" customHeight="1" x14ac:dyDescent="0.15"/>
    <row r="289" ht="21.75" customHeight="1" x14ac:dyDescent="0.15"/>
    <row r="290" ht="21.75" customHeight="1" x14ac:dyDescent="0.15"/>
    <row r="291" ht="21.75" customHeight="1" x14ac:dyDescent="0.15"/>
    <row r="292" ht="21.75" customHeight="1" x14ac:dyDescent="0.15"/>
    <row r="293" ht="21.75" customHeight="1" x14ac:dyDescent="0.15"/>
    <row r="294" ht="21.75" customHeight="1" x14ac:dyDescent="0.15"/>
    <row r="295" ht="21.75" customHeight="1" x14ac:dyDescent="0.15"/>
    <row r="296" ht="21.75" customHeight="1" x14ac:dyDescent="0.15"/>
    <row r="297" ht="21.75" customHeight="1" x14ac:dyDescent="0.15"/>
    <row r="298" ht="21.75" customHeight="1" x14ac:dyDescent="0.15"/>
    <row r="299" ht="21.75" customHeight="1" x14ac:dyDescent="0.15"/>
    <row r="300" ht="21.75" customHeight="1" x14ac:dyDescent="0.15"/>
    <row r="301" ht="21.75" customHeight="1" x14ac:dyDescent="0.15"/>
    <row r="302" ht="21.75" customHeight="1" x14ac:dyDescent="0.15"/>
    <row r="303" ht="21.75" customHeight="1" x14ac:dyDescent="0.15"/>
    <row r="304" ht="21.75" customHeight="1" x14ac:dyDescent="0.15"/>
    <row r="305" ht="21.75" customHeight="1" x14ac:dyDescent="0.15"/>
    <row r="306" ht="21.75" customHeight="1" x14ac:dyDescent="0.15"/>
    <row r="307" ht="21.75" customHeight="1" x14ac:dyDescent="0.15"/>
    <row r="308" ht="21.75" customHeight="1" x14ac:dyDescent="0.15"/>
    <row r="309" ht="21.75" customHeight="1" x14ac:dyDescent="0.15"/>
    <row r="310" ht="21.75" customHeight="1" x14ac:dyDescent="0.15"/>
    <row r="311" ht="21.75" customHeight="1" x14ac:dyDescent="0.15"/>
    <row r="312" ht="21.75" customHeight="1" x14ac:dyDescent="0.15"/>
    <row r="313" ht="21.75" customHeight="1" x14ac:dyDescent="0.15"/>
    <row r="314" ht="21.75" customHeight="1" x14ac:dyDescent="0.15"/>
    <row r="315" ht="21.75" customHeight="1" x14ac:dyDescent="0.15"/>
    <row r="316" ht="21.75" customHeight="1" x14ac:dyDescent="0.15"/>
    <row r="317" ht="21.75" customHeight="1" x14ac:dyDescent="0.15"/>
    <row r="318" ht="21.75" customHeight="1" x14ac:dyDescent="0.15"/>
    <row r="319" ht="21.75" customHeight="1" x14ac:dyDescent="0.15"/>
    <row r="320" ht="21.75" customHeight="1" x14ac:dyDescent="0.15"/>
    <row r="321" ht="21.75" customHeight="1" x14ac:dyDescent="0.15"/>
    <row r="322" ht="21.75" customHeight="1" x14ac:dyDescent="0.15"/>
    <row r="323" ht="21.75" customHeight="1" x14ac:dyDescent="0.15"/>
    <row r="324" ht="21.75" customHeight="1" x14ac:dyDescent="0.15"/>
    <row r="325" ht="21.75" customHeight="1" x14ac:dyDescent="0.15"/>
    <row r="326" ht="21.75" customHeight="1" x14ac:dyDescent="0.15"/>
    <row r="327" ht="21.75" customHeight="1" x14ac:dyDescent="0.15"/>
    <row r="328" ht="21.75" customHeight="1" x14ac:dyDescent="0.15"/>
    <row r="329" ht="21.75" customHeight="1" x14ac:dyDescent="0.15"/>
    <row r="330" ht="21.75" customHeight="1" x14ac:dyDescent="0.15"/>
    <row r="331" ht="21.75" customHeight="1" x14ac:dyDescent="0.15"/>
    <row r="332" ht="21.75" customHeight="1" x14ac:dyDescent="0.15"/>
    <row r="333" ht="21.75" customHeight="1" x14ac:dyDescent="0.15"/>
    <row r="334" ht="21.75" customHeight="1" x14ac:dyDescent="0.15"/>
    <row r="335" ht="21.75" customHeight="1" x14ac:dyDescent="0.15"/>
    <row r="336" ht="21.75" customHeight="1" x14ac:dyDescent="0.15"/>
    <row r="337" ht="21.75" customHeight="1" x14ac:dyDescent="0.15"/>
    <row r="338" ht="21.75" customHeight="1" x14ac:dyDescent="0.15"/>
    <row r="339" ht="21.75" customHeight="1" x14ac:dyDescent="0.15"/>
    <row r="340" ht="21.75" customHeight="1" x14ac:dyDescent="0.15"/>
    <row r="341" ht="21.75" customHeight="1" x14ac:dyDescent="0.15"/>
    <row r="342" ht="21.75" customHeight="1" x14ac:dyDescent="0.15"/>
    <row r="343" ht="21.75" customHeight="1" x14ac:dyDescent="0.15"/>
    <row r="344" ht="21.75" customHeight="1" x14ac:dyDescent="0.15"/>
    <row r="345" ht="21.75" customHeight="1" x14ac:dyDescent="0.15"/>
    <row r="346" ht="21.75" customHeight="1" x14ac:dyDescent="0.15"/>
    <row r="347" ht="21.75" customHeight="1" x14ac:dyDescent="0.15"/>
    <row r="348" ht="21.75" customHeight="1" x14ac:dyDescent="0.15"/>
    <row r="349" ht="21.75" customHeight="1" x14ac:dyDescent="0.15"/>
    <row r="350" ht="21.75" customHeight="1" x14ac:dyDescent="0.15"/>
    <row r="351" ht="21.75" customHeight="1" x14ac:dyDescent="0.15"/>
    <row r="352" ht="21.75" customHeight="1" x14ac:dyDescent="0.15"/>
    <row r="353" ht="21.75" customHeight="1" x14ac:dyDescent="0.15"/>
    <row r="354" ht="21.75" customHeight="1" x14ac:dyDescent="0.15"/>
    <row r="355" ht="21.75" customHeight="1" x14ac:dyDescent="0.15"/>
    <row r="356" ht="21.75" customHeight="1" x14ac:dyDescent="0.15"/>
    <row r="357" ht="21.75" customHeight="1" x14ac:dyDescent="0.15"/>
    <row r="358" ht="21.75" customHeight="1" x14ac:dyDescent="0.15"/>
    <row r="359" ht="21.75" customHeight="1" x14ac:dyDescent="0.15"/>
    <row r="360" ht="21.75" customHeight="1" x14ac:dyDescent="0.15"/>
    <row r="361" ht="21.75" customHeight="1" x14ac:dyDescent="0.15"/>
    <row r="362" ht="21.75" customHeight="1" x14ac:dyDescent="0.15"/>
    <row r="363" ht="21.75" customHeight="1" x14ac:dyDescent="0.15"/>
    <row r="364" ht="21.75" customHeight="1" x14ac:dyDescent="0.15"/>
    <row r="365" ht="21.75" customHeight="1" x14ac:dyDescent="0.15"/>
    <row r="366" ht="21.75" customHeight="1" x14ac:dyDescent="0.15"/>
    <row r="367" ht="21.75" customHeight="1" x14ac:dyDescent="0.15"/>
    <row r="368" ht="21.75" customHeight="1" x14ac:dyDescent="0.15"/>
    <row r="369" ht="21.75" customHeight="1" x14ac:dyDescent="0.15"/>
    <row r="370" ht="21.75" customHeight="1" x14ac:dyDescent="0.15"/>
    <row r="371" ht="21.75" customHeight="1" x14ac:dyDescent="0.15"/>
    <row r="372" ht="21.75" customHeight="1" x14ac:dyDescent="0.15"/>
    <row r="373" ht="21.75" customHeight="1" x14ac:dyDescent="0.15"/>
    <row r="374" ht="21.75" customHeight="1" x14ac:dyDescent="0.15"/>
    <row r="375" ht="21.75" customHeight="1" x14ac:dyDescent="0.15"/>
    <row r="376" ht="21.75" customHeight="1" x14ac:dyDescent="0.15"/>
    <row r="377" ht="21.75" customHeight="1" x14ac:dyDescent="0.15"/>
    <row r="378" ht="21.75" customHeight="1" x14ac:dyDescent="0.15"/>
    <row r="379" ht="21.75" customHeight="1" x14ac:dyDescent="0.15"/>
    <row r="380" ht="21.75" customHeight="1" x14ac:dyDescent="0.15"/>
    <row r="381" ht="21.75" customHeight="1" x14ac:dyDescent="0.15"/>
    <row r="382" ht="21.75" customHeight="1" x14ac:dyDescent="0.15"/>
    <row r="383" ht="21.75" customHeight="1" x14ac:dyDescent="0.15"/>
    <row r="384" ht="21.75" customHeight="1" x14ac:dyDescent="0.15"/>
    <row r="385" ht="21.75" customHeight="1" x14ac:dyDescent="0.15"/>
    <row r="386" ht="21.75" customHeight="1" x14ac:dyDescent="0.15"/>
    <row r="387" ht="21.75" customHeight="1" x14ac:dyDescent="0.15"/>
    <row r="388" ht="21.75" customHeight="1" x14ac:dyDescent="0.15"/>
    <row r="389" ht="21.75" customHeight="1" x14ac:dyDescent="0.15"/>
    <row r="390" ht="21.75" customHeight="1" x14ac:dyDescent="0.15"/>
    <row r="391" ht="21.75" customHeight="1" x14ac:dyDescent="0.15"/>
    <row r="392" ht="21.75" customHeight="1" x14ac:dyDescent="0.15"/>
    <row r="393" ht="21.75" customHeight="1" x14ac:dyDescent="0.15"/>
    <row r="394" ht="21.75" customHeight="1" x14ac:dyDescent="0.15"/>
    <row r="395" ht="21.75" customHeight="1" x14ac:dyDescent="0.15"/>
    <row r="396" ht="21.75" customHeight="1" x14ac:dyDescent="0.15"/>
    <row r="397" ht="21.75" customHeight="1" x14ac:dyDescent="0.15"/>
    <row r="398" ht="21.75" customHeight="1" x14ac:dyDescent="0.15"/>
    <row r="399" ht="21.75" customHeight="1" x14ac:dyDescent="0.15"/>
    <row r="400" ht="21.75" customHeight="1" x14ac:dyDescent="0.15"/>
    <row r="401" ht="21.75" customHeight="1" x14ac:dyDescent="0.15"/>
    <row r="402" ht="21.75" customHeight="1" x14ac:dyDescent="0.15"/>
    <row r="403" ht="21.75" customHeight="1" x14ac:dyDescent="0.15"/>
    <row r="404" ht="21.75" customHeight="1" x14ac:dyDescent="0.15"/>
    <row r="405" ht="21.75" customHeight="1" x14ac:dyDescent="0.15"/>
    <row r="406" ht="21.75" customHeight="1" x14ac:dyDescent="0.15"/>
    <row r="407" ht="21.75" customHeight="1" x14ac:dyDescent="0.15"/>
    <row r="408" ht="21.75" customHeight="1" x14ac:dyDescent="0.15"/>
    <row r="409" ht="21.75" customHeight="1" x14ac:dyDescent="0.15"/>
    <row r="410" ht="21.75" customHeight="1" x14ac:dyDescent="0.15"/>
    <row r="411" ht="21.75" customHeight="1" x14ac:dyDescent="0.15"/>
    <row r="412" ht="21.75" customHeight="1" x14ac:dyDescent="0.15"/>
    <row r="413" ht="21.75" customHeight="1" x14ac:dyDescent="0.15"/>
    <row r="414" ht="21.75" customHeight="1" x14ac:dyDescent="0.15"/>
    <row r="415" ht="21.75" customHeight="1" x14ac:dyDescent="0.15"/>
    <row r="416" ht="21.75" customHeight="1" x14ac:dyDescent="0.15"/>
    <row r="417" ht="21.75" customHeight="1" x14ac:dyDescent="0.15"/>
    <row r="418" ht="21.75" customHeight="1" x14ac:dyDescent="0.15"/>
    <row r="419" ht="21.75" customHeight="1" x14ac:dyDescent="0.15"/>
    <row r="420" ht="21.75" customHeight="1" x14ac:dyDescent="0.15"/>
    <row r="421" ht="21.75" customHeight="1" x14ac:dyDescent="0.15"/>
    <row r="422" ht="21.75" customHeight="1" x14ac:dyDescent="0.15"/>
    <row r="423" ht="21.75" customHeight="1" x14ac:dyDescent="0.15"/>
    <row r="424" ht="21.75" customHeight="1" x14ac:dyDescent="0.15"/>
    <row r="425" ht="21.75" customHeight="1" x14ac:dyDescent="0.15"/>
    <row r="426" ht="21.75" customHeight="1" x14ac:dyDescent="0.15"/>
    <row r="427" ht="21.75" customHeight="1" x14ac:dyDescent="0.15"/>
    <row r="428" ht="21.75" customHeight="1" x14ac:dyDescent="0.15"/>
    <row r="429" ht="21.75" customHeight="1" x14ac:dyDescent="0.15"/>
    <row r="430" ht="21.75" customHeight="1" x14ac:dyDescent="0.15"/>
    <row r="431" ht="21.75" customHeight="1" x14ac:dyDescent="0.15"/>
    <row r="432" ht="21.75" customHeight="1" x14ac:dyDescent="0.15"/>
    <row r="433" ht="21.75" customHeight="1" x14ac:dyDescent="0.15"/>
    <row r="434" ht="21.75" customHeight="1" x14ac:dyDescent="0.15"/>
    <row r="435" ht="21.75" customHeight="1" x14ac:dyDescent="0.15"/>
    <row r="436" ht="21.75" customHeight="1" x14ac:dyDescent="0.15"/>
    <row r="437" ht="21.75" customHeight="1" x14ac:dyDescent="0.15"/>
    <row r="438" ht="21.75" customHeight="1" x14ac:dyDescent="0.15"/>
    <row r="439" ht="21.75" customHeight="1" x14ac:dyDescent="0.15"/>
    <row r="440" ht="21.75" customHeight="1" x14ac:dyDescent="0.15"/>
    <row r="441" ht="21.75" customHeight="1" x14ac:dyDescent="0.15"/>
    <row r="442" ht="21.75" customHeight="1" x14ac:dyDescent="0.15"/>
    <row r="443" ht="21.75" customHeight="1" x14ac:dyDescent="0.15"/>
    <row r="444" ht="21.75" customHeight="1" x14ac:dyDescent="0.15"/>
    <row r="445" ht="21.75" customHeight="1" x14ac:dyDescent="0.15"/>
    <row r="446" ht="21.75" customHeight="1" x14ac:dyDescent="0.15"/>
    <row r="447" ht="21.75" customHeight="1" x14ac:dyDescent="0.15"/>
    <row r="448" ht="21.75" customHeight="1" x14ac:dyDescent="0.15"/>
    <row r="449" ht="21.75" customHeight="1" x14ac:dyDescent="0.15"/>
    <row r="450" ht="21.75" customHeight="1" x14ac:dyDescent="0.15"/>
    <row r="451" ht="21.75" customHeight="1" x14ac:dyDescent="0.15"/>
    <row r="452" ht="21.75" customHeight="1" x14ac:dyDescent="0.15"/>
    <row r="453" ht="21.75" customHeight="1" x14ac:dyDescent="0.15"/>
    <row r="454" ht="21.75" customHeight="1" x14ac:dyDescent="0.15"/>
    <row r="455" ht="21.75" customHeight="1" x14ac:dyDescent="0.15"/>
    <row r="456" ht="21.75" customHeight="1" x14ac:dyDescent="0.15"/>
    <row r="457" ht="21.75" customHeight="1" x14ac:dyDescent="0.15"/>
    <row r="458" ht="21.75" customHeight="1" x14ac:dyDescent="0.15"/>
    <row r="459" ht="21.75" customHeight="1" x14ac:dyDescent="0.15"/>
    <row r="460" ht="21.75" customHeight="1" x14ac:dyDescent="0.15"/>
    <row r="461" ht="21.75" customHeight="1" x14ac:dyDescent="0.15"/>
    <row r="462" ht="21.75" customHeight="1" x14ac:dyDescent="0.15"/>
    <row r="463" ht="21.75" customHeight="1" x14ac:dyDescent="0.15"/>
    <row r="464" ht="21.75" customHeight="1" x14ac:dyDescent="0.15"/>
    <row r="465" ht="21.75" customHeight="1" x14ac:dyDescent="0.15"/>
    <row r="466" ht="21.75" customHeight="1" x14ac:dyDescent="0.15"/>
    <row r="467" ht="21.75" customHeight="1" x14ac:dyDescent="0.15"/>
    <row r="468" ht="21.75" customHeight="1" x14ac:dyDescent="0.15"/>
    <row r="469" ht="21.75" customHeight="1" x14ac:dyDescent="0.15"/>
    <row r="470" ht="21.75" customHeight="1" x14ac:dyDescent="0.15"/>
    <row r="471" ht="21.75" customHeight="1" x14ac:dyDescent="0.15"/>
    <row r="472" ht="21.75" customHeight="1" x14ac:dyDescent="0.15"/>
    <row r="473" ht="21.75" customHeight="1" x14ac:dyDescent="0.15"/>
    <row r="474" ht="21.75" customHeight="1" x14ac:dyDescent="0.15"/>
    <row r="475" ht="21.75" customHeight="1" x14ac:dyDescent="0.15"/>
    <row r="476" ht="21.75" customHeight="1" x14ac:dyDescent="0.15"/>
    <row r="477" ht="21.75" customHeight="1" x14ac:dyDescent="0.15"/>
    <row r="478" ht="21.75" customHeight="1" x14ac:dyDescent="0.15"/>
    <row r="479" ht="21.75" customHeight="1" x14ac:dyDescent="0.15"/>
    <row r="480" ht="21.75" customHeight="1" x14ac:dyDescent="0.15"/>
    <row r="481" ht="21.75" customHeight="1" x14ac:dyDescent="0.15"/>
    <row r="482" ht="21.75" customHeight="1" x14ac:dyDescent="0.15"/>
    <row r="483" ht="21.75" customHeight="1" x14ac:dyDescent="0.15"/>
    <row r="484" ht="21.75" customHeight="1" x14ac:dyDescent="0.15"/>
    <row r="485" ht="21.75" customHeight="1" x14ac:dyDescent="0.15"/>
    <row r="486" ht="21.75" customHeight="1" x14ac:dyDescent="0.15"/>
    <row r="487" ht="21.75" customHeight="1" x14ac:dyDescent="0.15"/>
    <row r="488" ht="21.75" customHeight="1" x14ac:dyDescent="0.15"/>
    <row r="489" ht="21.75" customHeight="1" x14ac:dyDescent="0.15"/>
    <row r="490" ht="21.75" customHeight="1" x14ac:dyDescent="0.15"/>
    <row r="491" ht="21.75" customHeight="1" x14ac:dyDescent="0.15"/>
    <row r="492" ht="21.75" customHeight="1" x14ac:dyDescent="0.15"/>
    <row r="493" ht="21.75" customHeight="1" x14ac:dyDescent="0.15"/>
    <row r="494" ht="21.75" customHeight="1" x14ac:dyDescent="0.15"/>
    <row r="495" ht="21.75" customHeight="1" x14ac:dyDescent="0.15"/>
    <row r="496" ht="21.75" customHeight="1" x14ac:dyDescent="0.15"/>
    <row r="497" ht="21.75" customHeight="1" x14ac:dyDescent="0.15"/>
    <row r="498" ht="21.75" customHeight="1" x14ac:dyDescent="0.15"/>
    <row r="499" ht="21.75" customHeight="1" x14ac:dyDescent="0.15"/>
    <row r="500" ht="21.75" customHeight="1" x14ac:dyDescent="0.15"/>
    <row r="501" ht="21.75" customHeight="1" x14ac:dyDescent="0.15"/>
    <row r="502" ht="21.75" customHeight="1" x14ac:dyDescent="0.15"/>
    <row r="503" ht="21.75" customHeight="1" x14ac:dyDescent="0.15"/>
    <row r="504" ht="21.75" customHeight="1" x14ac:dyDescent="0.15"/>
    <row r="505" ht="21.75" customHeight="1" x14ac:dyDescent="0.15"/>
    <row r="506" ht="21.75" customHeight="1" x14ac:dyDescent="0.15"/>
    <row r="507" ht="21.75" customHeight="1" x14ac:dyDescent="0.15"/>
    <row r="508" ht="21.75" customHeight="1" x14ac:dyDescent="0.15"/>
    <row r="509" ht="21.75" customHeight="1" x14ac:dyDescent="0.15"/>
    <row r="510" ht="21.75" customHeight="1" x14ac:dyDescent="0.15"/>
    <row r="511" ht="21.75" customHeight="1" x14ac:dyDescent="0.15"/>
    <row r="512" ht="21.75" customHeight="1" x14ac:dyDescent="0.15"/>
    <row r="513" ht="21.75" customHeight="1" x14ac:dyDescent="0.15"/>
    <row r="514" ht="21.75" customHeight="1" x14ac:dyDescent="0.15"/>
    <row r="515" ht="21.75" customHeight="1" x14ac:dyDescent="0.15"/>
    <row r="516" ht="21.75" customHeight="1" x14ac:dyDescent="0.15"/>
    <row r="517" ht="21.75" customHeight="1" x14ac:dyDescent="0.15"/>
    <row r="518" ht="21.75" customHeight="1" x14ac:dyDescent="0.15"/>
    <row r="519" ht="21.75" customHeight="1" x14ac:dyDescent="0.15"/>
    <row r="520" ht="21.75" customHeight="1" x14ac:dyDescent="0.15"/>
    <row r="521" ht="21.75" customHeight="1" x14ac:dyDescent="0.15"/>
    <row r="522" ht="21.75" customHeight="1" x14ac:dyDescent="0.15"/>
    <row r="523" ht="21.75" customHeight="1" x14ac:dyDescent="0.15"/>
    <row r="524" ht="21.75" customHeight="1" x14ac:dyDescent="0.15"/>
    <row r="525" ht="21.75" customHeight="1" x14ac:dyDescent="0.15"/>
    <row r="526" ht="21.75" customHeight="1" x14ac:dyDescent="0.15"/>
    <row r="527" ht="21.75" customHeight="1" x14ac:dyDescent="0.15"/>
    <row r="528" ht="21.75" customHeight="1" x14ac:dyDescent="0.15"/>
    <row r="529" ht="21.75" customHeight="1" x14ac:dyDescent="0.15"/>
    <row r="530" ht="21.75" customHeight="1" x14ac:dyDescent="0.15"/>
    <row r="531" ht="21.75" customHeight="1" x14ac:dyDescent="0.15"/>
    <row r="532" ht="21.75" customHeight="1" x14ac:dyDescent="0.15"/>
    <row r="533" ht="21.75" customHeight="1" x14ac:dyDescent="0.15"/>
    <row r="534" ht="21.75" customHeight="1" x14ac:dyDescent="0.15"/>
    <row r="535" ht="21.75" customHeight="1" x14ac:dyDescent="0.15"/>
    <row r="536" ht="21.75" customHeight="1" x14ac:dyDescent="0.15"/>
    <row r="537" ht="21.75" customHeight="1" x14ac:dyDescent="0.15"/>
    <row r="538" ht="21.75" customHeight="1" x14ac:dyDescent="0.15"/>
    <row r="539" ht="21.75" customHeight="1" x14ac:dyDescent="0.15"/>
    <row r="540" ht="21.75" customHeight="1" x14ac:dyDescent="0.15"/>
    <row r="541" ht="21.75" customHeight="1" x14ac:dyDescent="0.15"/>
    <row r="542" ht="21.75" customHeight="1" x14ac:dyDescent="0.15"/>
    <row r="543" ht="21.75" customHeight="1" x14ac:dyDescent="0.15"/>
    <row r="544" ht="21.75" customHeight="1" x14ac:dyDescent="0.15"/>
    <row r="545" ht="21.75" customHeight="1" x14ac:dyDescent="0.15"/>
    <row r="546" ht="21.75" customHeight="1" x14ac:dyDescent="0.15"/>
    <row r="547" ht="21.75" customHeight="1" x14ac:dyDescent="0.15"/>
    <row r="548" ht="21.75" customHeight="1" x14ac:dyDescent="0.15"/>
    <row r="549" ht="21.75" customHeight="1" x14ac:dyDescent="0.15"/>
    <row r="550" ht="21.75" customHeight="1" x14ac:dyDescent="0.15"/>
    <row r="551" ht="21.75" customHeight="1" x14ac:dyDescent="0.15"/>
    <row r="552" ht="21.75" customHeight="1" x14ac:dyDescent="0.15"/>
    <row r="553" ht="21.75" customHeight="1" x14ac:dyDescent="0.15"/>
    <row r="554" ht="21.75" customHeight="1" x14ac:dyDescent="0.15"/>
    <row r="555" ht="21.75" customHeight="1" x14ac:dyDescent="0.15"/>
    <row r="556" ht="21.75" customHeight="1" x14ac:dyDescent="0.15"/>
    <row r="557" ht="21.75" customHeight="1" x14ac:dyDescent="0.15"/>
    <row r="558" ht="21.75" customHeight="1" x14ac:dyDescent="0.15"/>
    <row r="559" ht="21.75" customHeight="1" x14ac:dyDescent="0.15"/>
    <row r="560" ht="21.75" customHeight="1" x14ac:dyDescent="0.15"/>
    <row r="561" ht="21.75" customHeight="1" x14ac:dyDescent="0.15"/>
    <row r="562" ht="21.75" customHeight="1" x14ac:dyDescent="0.15"/>
    <row r="563" ht="21.75" customHeight="1" x14ac:dyDescent="0.15"/>
    <row r="564" ht="21.75" customHeight="1" x14ac:dyDescent="0.15"/>
    <row r="565" ht="21.75" customHeight="1" x14ac:dyDescent="0.15"/>
    <row r="566" ht="21.75" customHeight="1" x14ac:dyDescent="0.15"/>
    <row r="567" ht="21.75" customHeight="1" x14ac:dyDescent="0.15"/>
    <row r="568" ht="21.75" customHeight="1" x14ac:dyDescent="0.15"/>
    <row r="569" ht="21.75" customHeight="1" x14ac:dyDescent="0.15"/>
  </sheetData>
  <sheetProtection algorithmName="SHA-512" hashValue="F7EOv46EgYXRZbAA4THswAwHCtUgx5evDhEE+5tQDkaovXYYwBejmjP451eIbuVLOe10hLxAYkizCMDOiZHiCQ==" saltValue="2XEC2+VeTjmPSwhE20LUHw==" spinCount="100000" sheet="1" selectLockedCells="1"/>
  <mergeCells count="5">
    <mergeCell ref="A4:F4"/>
    <mergeCell ref="A6:B6"/>
    <mergeCell ref="A2:D2"/>
    <mergeCell ref="A27:F27"/>
    <mergeCell ref="D6:F6"/>
  </mergeCells>
  <phoneticPr fontId="4"/>
  <conditionalFormatting sqref="E10:E26">
    <cfRule type="cellIs" dxfId="18" priority="2" operator="between">
      <formula>1</formula>
      <formula>39</formula>
    </cfRule>
  </conditionalFormatting>
  <pageMargins left="0.43307086614173229" right="0.23622047244094491" top="0.74803149606299213" bottom="0.74803149606299213" header="0.31496062992125984" footer="0.31496062992125984"/>
  <pageSetup paperSize="9" scale="98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greaterThan" id="{958C0AB5-FF29-4450-B2B9-1FD324CE51E9}">
            <xm:f>Facesheet!$E$11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D10:D26</xm:sqref>
        </x14:conditionalFormatting>
      </x14:conditionalFormatting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48">
    <pageSetUpPr fitToPage="1"/>
  </sheetPr>
  <dimension ref="A1:Z586"/>
  <sheetViews>
    <sheetView view="pageBreakPreview" zoomScale="25" zoomScaleNormal="100" zoomScaleSheetLayoutView="25" workbookViewId="0">
      <pane ySplit="5" topLeftCell="A6" activePane="bottomLeft" state="frozen"/>
      <selection activeCell="E78" sqref="E78"/>
      <selection pane="bottomLeft" activeCell="C6" sqref="C6"/>
    </sheetView>
  </sheetViews>
  <sheetFormatPr defaultColWidth="9" defaultRowHeight="13.5" x14ac:dyDescent="0.15"/>
  <cols>
    <col min="1" max="1" width="11.875" style="5" customWidth="1"/>
    <col min="2" max="2" width="15.375" style="28" customWidth="1"/>
    <col min="3" max="3" width="12.75" style="27" customWidth="1"/>
    <col min="4" max="4" width="8.375" style="5" customWidth="1"/>
    <col min="5" max="5" width="8" style="5" bestFit="1" customWidth="1"/>
    <col min="6" max="6" width="30.875" style="5" customWidth="1"/>
    <col min="7" max="7" width="11" style="5" customWidth="1"/>
    <col min="8" max="8" width="6.625" style="5" customWidth="1"/>
    <col min="9" max="9" width="3.625" style="5" customWidth="1"/>
    <col min="10" max="10" width="12.75" style="5" customWidth="1"/>
    <col min="11" max="14" width="3.625" style="5" customWidth="1"/>
    <col min="15" max="15" width="11.125" style="5" customWidth="1"/>
    <col min="16" max="19" width="3.625" style="5" customWidth="1"/>
    <col min="20" max="20" width="8.625" style="5" customWidth="1"/>
    <col min="21" max="25" width="3.625" style="5" customWidth="1"/>
    <col min="26" max="26" width="10.25" style="5" customWidth="1"/>
    <col min="27" max="107" width="3.625" style="5" customWidth="1"/>
    <col min="108" max="16384" width="9" style="5"/>
  </cols>
  <sheetData>
    <row r="1" spans="1:26" ht="14.25" x14ac:dyDescent="0.15">
      <c r="H1" s="124" t="s">
        <v>223</v>
      </c>
    </row>
    <row r="2" spans="1:26" s="8" customFormat="1" ht="18.75" x14ac:dyDescent="0.15">
      <c r="A2" s="514" t="str">
        <f>"第"&amp;Facesheet!$B$2&amp;"回福岡県民スポーツ大会"</f>
        <v>第69回福岡県民スポーツ大会</v>
      </c>
      <c r="B2" s="514"/>
      <c r="C2" s="514"/>
      <c r="D2" s="514"/>
      <c r="H2" s="126"/>
    </row>
    <row r="4" spans="1:26" ht="25.5" x14ac:dyDescent="0.15">
      <c r="A4" s="476" t="s">
        <v>224</v>
      </c>
      <c r="B4" s="477"/>
      <c r="C4" s="477"/>
      <c r="D4" s="477"/>
      <c r="E4" s="477"/>
      <c r="F4" s="477"/>
      <c r="G4" s="477"/>
      <c r="H4" s="477"/>
    </row>
    <row r="5" spans="1:26" s="6" customFormat="1" ht="24" customHeight="1" x14ac:dyDescent="0.15">
      <c r="A5" s="121" t="s">
        <v>101</v>
      </c>
      <c r="B5" s="196">
        <f>①役員名簿!$B$7</f>
        <v>0</v>
      </c>
      <c r="C5" s="183" t="s">
        <v>143</v>
      </c>
    </row>
    <row r="6" spans="1:26" s="6" customFormat="1" ht="24" customHeight="1" x14ac:dyDescent="0.15">
      <c r="A6" s="472" t="s">
        <v>225</v>
      </c>
      <c r="B6" s="472"/>
      <c r="C6" s="66" t="s">
        <v>107</v>
      </c>
      <c r="D6" s="473" t="s">
        <v>108</v>
      </c>
      <c r="E6" s="473"/>
      <c r="F6" s="473"/>
    </row>
    <row r="7" spans="1:26" ht="7.5" customHeight="1" x14ac:dyDescent="0.15"/>
    <row r="8" spans="1:26" s="6" customFormat="1" ht="21.75" customHeight="1" x14ac:dyDescent="0.15">
      <c r="A8" s="77"/>
      <c r="B8" s="77" t="s">
        <v>226</v>
      </c>
      <c r="C8" s="134" t="s">
        <v>110</v>
      </c>
      <c r="D8" s="77" t="s">
        <v>26</v>
      </c>
      <c r="E8" s="77" t="s">
        <v>164</v>
      </c>
      <c r="F8" s="77" t="s">
        <v>111</v>
      </c>
      <c r="G8" s="77" t="s">
        <v>227</v>
      </c>
      <c r="H8" s="184" t="s">
        <v>118</v>
      </c>
    </row>
    <row r="9" spans="1:26" s="6" customFormat="1" ht="21.75" customHeight="1" x14ac:dyDescent="0.15">
      <c r="A9" s="135" t="s">
        <v>228</v>
      </c>
      <c r="B9" s="80"/>
      <c r="C9" s="19"/>
      <c r="D9" s="135" t="str">
        <f>IF(C9="","",DATEDIF(C9,Facesheet!$B$3,"Y"))</f>
        <v/>
      </c>
      <c r="E9" s="226"/>
      <c r="F9" s="10"/>
      <c r="G9" s="80"/>
      <c r="H9" s="226"/>
    </row>
    <row r="10" spans="1:26" s="6" customFormat="1" ht="21.75" customHeight="1" x14ac:dyDescent="0.15">
      <c r="A10" s="135" t="s">
        <v>229</v>
      </c>
      <c r="B10" s="80"/>
      <c r="C10" s="19"/>
      <c r="D10" s="135" t="str">
        <f>IF(C10="","",DATEDIF(C10,Facesheet!$B$3,"Y"))</f>
        <v/>
      </c>
      <c r="E10" s="57"/>
      <c r="F10" s="10"/>
      <c r="G10" s="80"/>
      <c r="H10" s="57"/>
    </row>
    <row r="11" spans="1:26" s="6" customFormat="1" ht="21.75" customHeight="1" x14ac:dyDescent="0.15">
      <c r="A11" s="135" t="s">
        <v>229</v>
      </c>
      <c r="B11" s="80"/>
      <c r="C11" s="19"/>
      <c r="D11" s="135" t="str">
        <f>IF(C11="","",DATEDIF(C11,Facesheet!$B$3,"Y"))</f>
        <v/>
      </c>
      <c r="E11" s="57"/>
      <c r="F11" s="10"/>
      <c r="G11" s="80"/>
      <c r="H11" s="57"/>
    </row>
    <row r="12" spans="1:26" s="6" customFormat="1" ht="21.75" customHeight="1" x14ac:dyDescent="0.15">
      <c r="A12" s="135" t="s">
        <v>229</v>
      </c>
      <c r="B12" s="80"/>
      <c r="C12" s="19"/>
      <c r="D12" s="135" t="str">
        <f>IF(C12="","",DATEDIF(C12,Facesheet!$B$3,"Y"))</f>
        <v/>
      </c>
      <c r="E12" s="57"/>
      <c r="F12" s="10"/>
      <c r="G12" s="80"/>
      <c r="H12" s="57"/>
    </row>
    <row r="13" spans="1:26" s="6" customFormat="1" ht="21.75" customHeight="1" x14ac:dyDescent="0.15">
      <c r="A13" s="135" t="s">
        <v>230</v>
      </c>
      <c r="B13" s="80"/>
      <c r="C13" s="19"/>
      <c r="D13" s="135" t="str">
        <f>IF(C13="","",DATEDIF(C13,Facesheet!$B$3,"Y"))</f>
        <v/>
      </c>
      <c r="E13" s="57"/>
      <c r="F13" s="10"/>
      <c r="G13" s="80"/>
      <c r="H13" s="57"/>
    </row>
    <row r="14" spans="1:26" s="6" customFormat="1" ht="21.75" customHeight="1" x14ac:dyDescent="0.15">
      <c r="A14" s="475" t="s">
        <v>231</v>
      </c>
      <c r="B14" s="475"/>
      <c r="C14" s="475"/>
      <c r="D14" s="475"/>
      <c r="E14" s="475"/>
      <c r="F14" s="475"/>
      <c r="G14" s="475"/>
      <c r="H14" s="120"/>
    </row>
    <row r="15" spans="1:26" s="6" customFormat="1" ht="18.75" customHeight="1" x14ac:dyDescent="0.15">
      <c r="A15" s="504" t="s">
        <v>232</v>
      </c>
      <c r="B15" s="504"/>
      <c r="C15" s="504"/>
      <c r="D15" s="504"/>
      <c r="E15" s="504"/>
      <c r="F15" s="504"/>
      <c r="G15" s="504"/>
      <c r="J15" s="29"/>
      <c r="O15" s="90"/>
      <c r="T15" s="91"/>
      <c r="Z15" s="91"/>
    </row>
    <row r="16" spans="1:26" s="6" customFormat="1" ht="24" customHeight="1" x14ac:dyDescent="0.15">
      <c r="B16" s="120"/>
      <c r="C16" s="29"/>
      <c r="J16" s="29"/>
      <c r="O16" s="90"/>
      <c r="T16" s="91"/>
      <c r="Z16" s="91"/>
    </row>
    <row r="17" spans="1:10" s="6" customFormat="1" ht="24" customHeight="1" x14ac:dyDescent="0.15">
      <c r="A17" s="472" t="s">
        <v>233</v>
      </c>
      <c r="B17" s="472"/>
      <c r="C17" s="202"/>
      <c r="D17" s="515"/>
      <c r="E17" s="515"/>
    </row>
    <row r="18" spans="1:10" s="6" customFormat="1" ht="7.5" customHeight="1" x14ac:dyDescent="0.15">
      <c r="B18" s="120"/>
      <c r="C18" s="29"/>
    </row>
    <row r="19" spans="1:10" s="6" customFormat="1" ht="21.75" customHeight="1" x14ac:dyDescent="0.15">
      <c r="A19" s="77"/>
      <c r="B19" s="77" t="s">
        <v>226</v>
      </c>
      <c r="C19" s="203" t="s">
        <v>110</v>
      </c>
      <c r="D19" s="77" t="s">
        <v>26</v>
      </c>
      <c r="E19" s="77" t="s">
        <v>164</v>
      </c>
      <c r="F19" s="77" t="s">
        <v>111</v>
      </c>
      <c r="G19" s="77" t="s">
        <v>227</v>
      </c>
      <c r="H19" s="184" t="s">
        <v>118</v>
      </c>
      <c r="J19" s="90"/>
    </row>
    <row r="20" spans="1:10" s="6" customFormat="1" ht="21.75" customHeight="1" x14ac:dyDescent="0.15">
      <c r="A20" s="135" t="s">
        <v>234</v>
      </c>
      <c r="B20" s="12"/>
      <c r="C20" s="93"/>
      <c r="D20" s="135" t="str">
        <f>IF(C20="","",DATEDIF(C20,Facesheet!$B$3,"Y"))</f>
        <v/>
      </c>
      <c r="E20" s="226"/>
      <c r="F20" s="10"/>
      <c r="G20" s="80"/>
      <c r="H20" s="226"/>
      <c r="J20" s="89"/>
    </row>
    <row r="21" spans="1:10" s="6" customFormat="1" ht="21.75" customHeight="1" x14ac:dyDescent="0.15">
      <c r="A21" s="135" t="s">
        <v>229</v>
      </c>
      <c r="B21" s="80"/>
      <c r="C21" s="19"/>
      <c r="D21" s="135" t="str">
        <f>IF(C21="","",DATEDIF(C21,Facesheet!$B$3,"Y"))</f>
        <v/>
      </c>
      <c r="E21" s="57"/>
      <c r="F21" s="10"/>
      <c r="G21" s="80"/>
      <c r="H21" s="57"/>
      <c r="J21" s="89"/>
    </row>
    <row r="22" spans="1:10" s="6" customFormat="1" ht="21.75" customHeight="1" x14ac:dyDescent="0.15">
      <c r="A22" s="135" t="s">
        <v>235</v>
      </c>
      <c r="B22" s="80"/>
      <c r="C22" s="19"/>
      <c r="D22" s="135" t="str">
        <f>IF(C22="","",DATEDIF(C22,Facesheet!$B$3,"Y"))</f>
        <v/>
      </c>
      <c r="E22" s="57"/>
      <c r="F22" s="10"/>
      <c r="G22" s="80"/>
      <c r="H22" s="57"/>
    </row>
    <row r="23" spans="1:10" s="6" customFormat="1" ht="21.75" customHeight="1" x14ac:dyDescent="0.15">
      <c r="A23" s="135" t="s">
        <v>229</v>
      </c>
      <c r="B23" s="80"/>
      <c r="C23" s="19"/>
      <c r="D23" s="135" t="str">
        <f>IF(C23="","",DATEDIF(C23,Facesheet!$B$3,"Y"))</f>
        <v/>
      </c>
      <c r="E23" s="57"/>
      <c r="F23" s="10"/>
      <c r="G23" s="80"/>
      <c r="H23" s="57"/>
      <c r="J23" s="89"/>
    </row>
    <row r="24" spans="1:10" s="6" customFormat="1" ht="21.75" customHeight="1" x14ac:dyDescent="0.15">
      <c r="A24" s="135" t="s">
        <v>229</v>
      </c>
      <c r="B24" s="80"/>
      <c r="C24" s="19"/>
      <c r="D24" s="135" t="str">
        <f>IF(C24="","",DATEDIF(C24,Facesheet!$B$3,"Y"))</f>
        <v/>
      </c>
      <c r="E24" s="57"/>
      <c r="F24" s="10"/>
      <c r="G24" s="80"/>
      <c r="H24" s="57"/>
      <c r="J24" s="91"/>
    </row>
    <row r="25" spans="1:10" s="6" customFormat="1" ht="21.75" customHeight="1" x14ac:dyDescent="0.15">
      <c r="A25" s="135" t="s">
        <v>229</v>
      </c>
      <c r="B25" s="80"/>
      <c r="C25" s="19"/>
      <c r="D25" s="135" t="str">
        <f>IF(C25="","",DATEDIF(C25,Facesheet!$B$3,"Y"))</f>
        <v/>
      </c>
      <c r="E25" s="57"/>
      <c r="F25" s="10"/>
      <c r="G25" s="80"/>
      <c r="H25" s="57"/>
      <c r="J25" s="91"/>
    </row>
    <row r="26" spans="1:10" s="6" customFormat="1" ht="21.75" customHeight="1" x14ac:dyDescent="0.15">
      <c r="A26" s="475" t="s">
        <v>231</v>
      </c>
      <c r="B26" s="475"/>
      <c r="C26" s="475"/>
      <c r="D26" s="475"/>
      <c r="E26" s="475"/>
      <c r="F26" s="475"/>
      <c r="G26" s="475"/>
    </row>
    <row r="27" spans="1:10" s="6" customFormat="1" ht="21.75" customHeight="1" x14ac:dyDescent="0.15">
      <c r="A27" s="504" t="s">
        <v>232</v>
      </c>
      <c r="B27" s="504"/>
      <c r="C27" s="504"/>
      <c r="D27" s="504"/>
      <c r="E27" s="504"/>
      <c r="F27" s="504"/>
      <c r="G27" s="504"/>
    </row>
    <row r="28" spans="1:10" ht="24" customHeight="1" x14ac:dyDescent="0.15">
      <c r="A28" s="6"/>
    </row>
    <row r="29" spans="1:10" s="6" customFormat="1" ht="24" customHeight="1" x14ac:dyDescent="0.15">
      <c r="A29" s="472" t="s">
        <v>236</v>
      </c>
      <c r="B29" s="472"/>
      <c r="C29" s="29"/>
    </row>
    <row r="30" spans="1:10" s="6" customFormat="1" ht="7.5" customHeight="1" x14ac:dyDescent="0.15">
      <c r="B30" s="120"/>
      <c r="C30" s="29"/>
    </row>
    <row r="31" spans="1:10" s="6" customFormat="1" ht="21.75" customHeight="1" x14ac:dyDescent="0.15">
      <c r="A31" s="77"/>
      <c r="B31" s="77" t="s">
        <v>226</v>
      </c>
      <c r="C31" s="134" t="s">
        <v>110</v>
      </c>
      <c r="D31" s="77" t="s">
        <v>26</v>
      </c>
      <c r="E31" s="77" t="s">
        <v>164</v>
      </c>
      <c r="F31" s="77" t="s">
        <v>111</v>
      </c>
      <c r="G31" s="77" t="s">
        <v>227</v>
      </c>
      <c r="H31" s="184" t="s">
        <v>118</v>
      </c>
    </row>
    <row r="32" spans="1:10" s="6" customFormat="1" ht="21.75" customHeight="1" x14ac:dyDescent="0.15">
      <c r="A32" s="135" t="s">
        <v>234</v>
      </c>
      <c r="B32" s="80"/>
      <c r="C32" s="19"/>
      <c r="D32" s="135" t="str">
        <f>IF(C32="","",DATEDIF(C32,Facesheet!$B$3,"Y"))</f>
        <v/>
      </c>
      <c r="E32" s="226"/>
      <c r="F32" s="10"/>
      <c r="G32" s="80"/>
      <c r="H32" s="226"/>
    </row>
    <row r="33" spans="1:8" s="6" customFormat="1" ht="21.75" customHeight="1" x14ac:dyDescent="0.15">
      <c r="A33" s="135" t="s">
        <v>235</v>
      </c>
      <c r="B33" s="80"/>
      <c r="C33" s="19"/>
      <c r="D33" s="135" t="str">
        <f>IF(C33="","",DATEDIF(C33,Facesheet!$B$3,"Y"))</f>
        <v/>
      </c>
      <c r="E33" s="57"/>
      <c r="F33" s="10"/>
      <c r="G33" s="80"/>
      <c r="H33" s="57"/>
    </row>
    <row r="34" spans="1:8" s="6" customFormat="1" ht="21.75" customHeight="1" x14ac:dyDescent="0.15">
      <c r="A34" s="135" t="s">
        <v>235</v>
      </c>
      <c r="B34" s="80"/>
      <c r="C34" s="19"/>
      <c r="D34" s="135" t="str">
        <f>IF(C34="","",DATEDIF(C34,Facesheet!$B$3,"Y"))</f>
        <v/>
      </c>
      <c r="E34" s="57"/>
      <c r="F34" s="10"/>
      <c r="G34" s="80"/>
      <c r="H34" s="57"/>
    </row>
    <row r="35" spans="1:8" s="6" customFormat="1" ht="21.75" customHeight="1" x14ac:dyDescent="0.15">
      <c r="A35" s="135" t="s">
        <v>229</v>
      </c>
      <c r="B35" s="80"/>
      <c r="C35" s="19"/>
      <c r="D35" s="135" t="str">
        <f>IF(C35="","",DATEDIF(C35,Facesheet!$B$3,"Y"))</f>
        <v/>
      </c>
      <c r="E35" s="57"/>
      <c r="F35" s="10"/>
      <c r="G35" s="80"/>
      <c r="H35" s="57"/>
    </row>
    <row r="36" spans="1:8" s="6" customFormat="1" ht="21.75" customHeight="1" x14ac:dyDescent="0.15">
      <c r="A36" s="135" t="s">
        <v>229</v>
      </c>
      <c r="B36" s="80"/>
      <c r="C36" s="19"/>
      <c r="D36" s="135" t="str">
        <f>IF(C36="","",DATEDIF(C36,Facesheet!$B$3,"Y"))</f>
        <v/>
      </c>
      <c r="E36" s="57"/>
      <c r="F36" s="10"/>
      <c r="G36" s="80"/>
      <c r="H36" s="57"/>
    </row>
    <row r="37" spans="1:8" s="6" customFormat="1" ht="21.75" customHeight="1" x14ac:dyDescent="0.15">
      <c r="A37" s="135" t="s">
        <v>229</v>
      </c>
      <c r="B37" s="80"/>
      <c r="C37" s="19"/>
      <c r="D37" s="135" t="str">
        <f>IF(C37="","",DATEDIF(C37,Facesheet!$B$3,"Y"))</f>
        <v/>
      </c>
      <c r="E37" s="57"/>
      <c r="F37" s="10"/>
      <c r="G37" s="80"/>
      <c r="H37" s="57"/>
    </row>
    <row r="38" spans="1:8" s="6" customFormat="1" ht="21.75" customHeight="1" x14ac:dyDescent="0.15">
      <c r="A38" s="475" t="s">
        <v>323</v>
      </c>
      <c r="B38" s="475"/>
      <c r="C38" s="475"/>
      <c r="D38" s="475"/>
      <c r="E38" s="475"/>
      <c r="F38" s="475"/>
      <c r="G38" s="475"/>
    </row>
    <row r="39" spans="1:8" s="6" customFormat="1" ht="21.75" customHeight="1" x14ac:dyDescent="0.15">
      <c r="A39" s="504" t="s">
        <v>232</v>
      </c>
      <c r="B39" s="504"/>
      <c r="C39" s="504"/>
      <c r="D39" s="504"/>
      <c r="E39" s="504"/>
      <c r="F39" s="504"/>
      <c r="G39" s="504"/>
    </row>
    <row r="40" spans="1:8" ht="24" customHeight="1" x14ac:dyDescent="0.15"/>
    <row r="41" spans="1:8" ht="24" customHeight="1" x14ac:dyDescent="0.15">
      <c r="A41" s="472" t="s">
        <v>237</v>
      </c>
      <c r="B41" s="472"/>
    </row>
    <row r="42" spans="1:8" ht="7.5" customHeight="1" x14ac:dyDescent="0.15"/>
    <row r="43" spans="1:8" ht="21.75" customHeight="1" x14ac:dyDescent="0.15">
      <c r="A43" s="77"/>
      <c r="B43" s="77" t="s">
        <v>226</v>
      </c>
      <c r="C43" s="98" t="s">
        <v>110</v>
      </c>
      <c r="D43" s="98" t="s">
        <v>26</v>
      </c>
      <c r="E43" s="184" t="s">
        <v>164</v>
      </c>
      <c r="F43" s="77" t="s">
        <v>111</v>
      </c>
      <c r="G43" s="77" t="s">
        <v>227</v>
      </c>
    </row>
    <row r="44" spans="1:8" ht="21.75" customHeight="1" x14ac:dyDescent="0.15">
      <c r="A44" s="135" t="s">
        <v>234</v>
      </c>
      <c r="B44" s="80"/>
      <c r="C44" s="20"/>
      <c r="D44" s="135" t="str">
        <f>IF(C44="","",DATEDIF(C44,Facesheet!$B$3,"Y"))</f>
        <v/>
      </c>
      <c r="E44" s="226"/>
      <c r="F44" s="18"/>
      <c r="G44" s="80"/>
    </row>
    <row r="45" spans="1:8" ht="21.75" customHeight="1" x14ac:dyDescent="0.15">
      <c r="A45" s="135" t="s">
        <v>229</v>
      </c>
      <c r="B45" s="80"/>
      <c r="C45" s="20"/>
      <c r="D45" s="31" t="str">
        <f>IF(C45="","",DATEDIF(C45,Facesheet!$B$3,"Y"))</f>
        <v/>
      </c>
      <c r="E45" s="57"/>
      <c r="F45" s="18"/>
      <c r="G45" s="80"/>
    </row>
    <row r="46" spans="1:8" ht="21.75" customHeight="1" x14ac:dyDescent="0.15">
      <c r="A46" s="135" t="s">
        <v>229</v>
      </c>
      <c r="B46" s="80"/>
      <c r="C46" s="20"/>
      <c r="D46" s="31" t="str">
        <f>IF(C46="","",DATEDIF(C46,Facesheet!$B$3,"Y"))</f>
        <v/>
      </c>
      <c r="E46" s="57"/>
      <c r="F46" s="18"/>
      <c r="G46" s="80"/>
    </row>
    <row r="47" spans="1:8" ht="21.75" customHeight="1" x14ac:dyDescent="0.15">
      <c r="A47" s="135" t="s">
        <v>229</v>
      </c>
      <c r="B47" s="80"/>
      <c r="C47" s="20"/>
      <c r="D47" s="31" t="str">
        <f>IF(C47="","",DATEDIF(C47,Facesheet!$B$3,"Y"))</f>
        <v/>
      </c>
      <c r="E47" s="57"/>
      <c r="F47" s="18"/>
      <c r="G47" s="80"/>
    </row>
    <row r="48" spans="1:8" ht="21.75" customHeight="1" x14ac:dyDescent="0.15">
      <c r="A48" s="135" t="s">
        <v>229</v>
      </c>
      <c r="B48" s="80"/>
      <c r="C48" s="20"/>
      <c r="D48" s="31" t="str">
        <f>IF(C48="","",DATEDIF(C48,Facesheet!$B$3,"Y"))</f>
        <v/>
      </c>
      <c r="E48" s="57"/>
      <c r="F48" s="18"/>
      <c r="G48" s="80"/>
    </row>
    <row r="49" spans="1:7" ht="21.75" customHeight="1" x14ac:dyDescent="0.15">
      <c r="A49" s="135" t="s">
        <v>229</v>
      </c>
      <c r="B49" s="80"/>
      <c r="C49" s="20"/>
      <c r="D49" s="31" t="str">
        <f>IF(C49="","",DATEDIF(C49,Facesheet!$B$3,"Y"))</f>
        <v/>
      </c>
      <c r="E49" s="57"/>
      <c r="F49" s="18"/>
      <c r="G49" s="80"/>
    </row>
    <row r="50" spans="1:7" ht="21.75" customHeight="1" x14ac:dyDescent="0.15">
      <c r="A50" s="475" t="s">
        <v>238</v>
      </c>
      <c r="B50" s="475"/>
      <c r="C50" s="475"/>
      <c r="D50" s="475"/>
      <c r="E50" s="475"/>
      <c r="F50" s="475"/>
      <c r="G50" s="475"/>
    </row>
    <row r="51" spans="1:7" ht="24" customHeight="1" x14ac:dyDescent="0.15"/>
    <row r="52" spans="1:7" ht="24" customHeight="1" x14ac:dyDescent="0.15">
      <c r="A52" s="472" t="s">
        <v>239</v>
      </c>
      <c r="B52" s="472"/>
    </row>
    <row r="53" spans="1:7" ht="7.5" customHeight="1" x14ac:dyDescent="0.15"/>
    <row r="54" spans="1:7" ht="21.75" customHeight="1" x14ac:dyDescent="0.15">
      <c r="A54" s="77"/>
      <c r="B54" s="77" t="s">
        <v>226</v>
      </c>
      <c r="C54" s="98" t="s">
        <v>110</v>
      </c>
      <c r="D54" s="98" t="s">
        <v>26</v>
      </c>
      <c r="E54" s="184" t="s">
        <v>164</v>
      </c>
      <c r="F54" s="77" t="s">
        <v>111</v>
      </c>
      <c r="G54" s="77" t="s">
        <v>227</v>
      </c>
    </row>
    <row r="55" spans="1:7" ht="21.75" customHeight="1" x14ac:dyDescent="0.15">
      <c r="A55" s="135" t="s">
        <v>234</v>
      </c>
      <c r="B55" s="80"/>
      <c r="C55" s="92"/>
      <c r="D55" s="135" t="str">
        <f>IF(C55="","",DATEDIF(C55,Facesheet!$B$3,"Y"))</f>
        <v/>
      </c>
      <c r="E55" s="226"/>
      <c r="F55" s="18"/>
      <c r="G55" s="80"/>
    </row>
    <row r="56" spans="1:7" ht="21.75" customHeight="1" x14ac:dyDescent="0.15">
      <c r="A56" s="135" t="s">
        <v>229</v>
      </c>
      <c r="B56" s="12"/>
      <c r="C56" s="20"/>
      <c r="D56" s="31" t="str">
        <f>IF(C56="","",DATEDIF(C56,Facesheet!$B$3,"Y"))</f>
        <v/>
      </c>
      <c r="E56" s="57"/>
      <c r="F56" s="18"/>
      <c r="G56" s="80"/>
    </row>
    <row r="57" spans="1:7" ht="21.75" customHeight="1" x14ac:dyDescent="0.15">
      <c r="A57" s="135" t="s">
        <v>229</v>
      </c>
      <c r="B57" s="80"/>
      <c r="C57" s="20"/>
      <c r="D57" s="31" t="str">
        <f>IF(C57="","",DATEDIF(C57,Facesheet!$B$3,"Y"))</f>
        <v/>
      </c>
      <c r="E57" s="57"/>
      <c r="F57" s="18"/>
      <c r="G57" s="80"/>
    </row>
    <row r="58" spans="1:7" ht="21.75" customHeight="1" x14ac:dyDescent="0.15">
      <c r="A58" s="135" t="s">
        <v>229</v>
      </c>
      <c r="B58" s="80"/>
      <c r="C58" s="20"/>
      <c r="D58" s="31" t="str">
        <f>IF(C58="","",DATEDIF(C58,Facesheet!$B$3,"Y"))</f>
        <v/>
      </c>
      <c r="E58" s="57"/>
      <c r="F58" s="18"/>
      <c r="G58" s="80"/>
    </row>
    <row r="59" spans="1:7" ht="21.75" customHeight="1" x14ac:dyDescent="0.15">
      <c r="A59" s="135" t="s">
        <v>229</v>
      </c>
      <c r="B59" s="80"/>
      <c r="C59" s="20"/>
      <c r="D59" s="31" t="str">
        <f>IF(C59="","",DATEDIF(C59,Facesheet!$B$3,"Y"))</f>
        <v/>
      </c>
      <c r="E59" s="57"/>
      <c r="F59" s="18"/>
      <c r="G59" s="80"/>
    </row>
    <row r="60" spans="1:7" ht="21.75" customHeight="1" x14ac:dyDescent="0.15">
      <c r="A60" s="135" t="s">
        <v>229</v>
      </c>
      <c r="B60" s="80"/>
      <c r="C60" s="20"/>
      <c r="D60" s="31" t="str">
        <f>IF(C60="","",DATEDIF(C60,Facesheet!$B$3,"Y"))</f>
        <v/>
      </c>
      <c r="E60" s="57"/>
      <c r="F60" s="18"/>
      <c r="G60" s="80"/>
    </row>
    <row r="61" spans="1:7" ht="21.75" customHeight="1" x14ac:dyDescent="0.15">
      <c r="A61" s="475" t="s">
        <v>238</v>
      </c>
      <c r="B61" s="475"/>
      <c r="C61" s="475"/>
      <c r="D61" s="475"/>
      <c r="E61" s="475"/>
      <c r="F61" s="475"/>
      <c r="G61" s="475"/>
    </row>
    <row r="62" spans="1:7" ht="24" customHeight="1" x14ac:dyDescent="0.15"/>
    <row r="63" spans="1:7" ht="24" customHeight="1" x14ac:dyDescent="0.15">
      <c r="A63" s="472" t="s">
        <v>240</v>
      </c>
      <c r="B63" s="472"/>
    </row>
    <row r="64" spans="1:7" ht="7.5" customHeight="1" x14ac:dyDescent="0.15"/>
    <row r="65" spans="1:8" ht="21.75" customHeight="1" x14ac:dyDescent="0.15">
      <c r="A65" s="77"/>
      <c r="B65" s="77" t="s">
        <v>226</v>
      </c>
      <c r="C65" s="77" t="s">
        <v>110</v>
      </c>
      <c r="D65" s="77" t="s">
        <v>26</v>
      </c>
      <c r="E65" s="77" t="s">
        <v>164</v>
      </c>
      <c r="F65" s="77" t="s">
        <v>111</v>
      </c>
      <c r="G65" s="77" t="s">
        <v>227</v>
      </c>
      <c r="H65" s="184" t="s">
        <v>118</v>
      </c>
    </row>
    <row r="66" spans="1:8" ht="21.75" customHeight="1" x14ac:dyDescent="0.15">
      <c r="A66" s="135" t="s">
        <v>234</v>
      </c>
      <c r="B66" s="80"/>
      <c r="C66" s="19"/>
      <c r="D66" s="135" t="str">
        <f>IF(C66="","",DATEDIF(C66,Facesheet!$B$3,"Y"))</f>
        <v/>
      </c>
      <c r="E66" s="226"/>
      <c r="F66" s="10"/>
      <c r="G66" s="80"/>
      <c r="H66" s="226"/>
    </row>
    <row r="67" spans="1:8" ht="21.75" customHeight="1" x14ac:dyDescent="0.15">
      <c r="A67" s="135" t="s">
        <v>229</v>
      </c>
      <c r="B67" s="80"/>
      <c r="C67" s="19"/>
      <c r="D67" s="135" t="str">
        <f>IF(C67="","",DATEDIF(C67,Facesheet!$B$3,"Y"))</f>
        <v/>
      </c>
      <c r="E67" s="57"/>
      <c r="F67" s="10"/>
      <c r="G67" s="80"/>
      <c r="H67" s="57"/>
    </row>
    <row r="68" spans="1:8" ht="21.75" customHeight="1" x14ac:dyDescent="0.15">
      <c r="A68" s="135" t="s">
        <v>229</v>
      </c>
      <c r="B68" s="80"/>
      <c r="C68" s="19"/>
      <c r="D68" s="135" t="str">
        <f>IF(C68="","",DATEDIF(C68,Facesheet!$B$3,"Y"))</f>
        <v/>
      </c>
      <c r="E68" s="57"/>
      <c r="F68" s="10"/>
      <c r="G68" s="80"/>
      <c r="H68" s="57"/>
    </row>
    <row r="69" spans="1:8" ht="21.75" customHeight="1" x14ac:dyDescent="0.15">
      <c r="A69" s="135" t="s">
        <v>229</v>
      </c>
      <c r="B69" s="80"/>
      <c r="C69" s="19"/>
      <c r="D69" s="135" t="str">
        <f>IF(C69="","",DATEDIF(C69,Facesheet!$B$3,"Y"))</f>
        <v/>
      </c>
      <c r="E69" s="57"/>
      <c r="F69" s="10"/>
      <c r="G69" s="80"/>
      <c r="H69" s="57"/>
    </row>
    <row r="70" spans="1:8" ht="21.75" customHeight="1" x14ac:dyDescent="0.15">
      <c r="A70" s="135" t="s">
        <v>229</v>
      </c>
      <c r="B70" s="80"/>
      <c r="C70" s="19"/>
      <c r="D70" s="135" t="str">
        <f>IF(C70="","",DATEDIF(C70,Facesheet!$B$3,"Y"))</f>
        <v/>
      </c>
      <c r="E70" s="57"/>
      <c r="F70" s="10"/>
      <c r="G70" s="80"/>
      <c r="H70" s="57"/>
    </row>
    <row r="71" spans="1:8" ht="21.75" customHeight="1" x14ac:dyDescent="0.15">
      <c r="A71" s="135" t="s">
        <v>229</v>
      </c>
      <c r="B71" s="80"/>
      <c r="C71" s="19"/>
      <c r="D71" s="135" t="str">
        <f>IF(C71="","",DATEDIF(C71,Facesheet!$B$3,"Y"))</f>
        <v/>
      </c>
      <c r="E71" s="57"/>
      <c r="F71" s="10"/>
      <c r="G71" s="80"/>
      <c r="H71" s="57"/>
    </row>
    <row r="72" spans="1:8" ht="21.75" customHeight="1" x14ac:dyDescent="0.15">
      <c r="A72" s="475" t="s">
        <v>231</v>
      </c>
      <c r="B72" s="475"/>
      <c r="C72" s="475"/>
      <c r="D72" s="475"/>
      <c r="E72" s="475"/>
      <c r="F72" s="475"/>
      <c r="G72" s="475"/>
    </row>
    <row r="73" spans="1:8" ht="21.75" customHeight="1" x14ac:dyDescent="0.15">
      <c r="A73" s="504" t="s">
        <v>232</v>
      </c>
      <c r="B73" s="504"/>
      <c r="C73" s="504"/>
      <c r="D73" s="504"/>
      <c r="E73" s="504"/>
      <c r="F73" s="504"/>
      <c r="G73" s="504"/>
    </row>
    <row r="74" spans="1:8" ht="24" customHeight="1" x14ac:dyDescent="0.15"/>
    <row r="75" spans="1:8" ht="24" customHeight="1" x14ac:dyDescent="0.15">
      <c r="A75" s="472" t="s">
        <v>241</v>
      </c>
      <c r="B75" s="472"/>
    </row>
    <row r="76" spans="1:8" ht="7.5" customHeight="1" x14ac:dyDescent="0.15"/>
    <row r="77" spans="1:8" ht="21.75" customHeight="1" x14ac:dyDescent="0.15">
      <c r="A77" s="77"/>
      <c r="B77" s="77" t="s">
        <v>226</v>
      </c>
      <c r="C77" s="77" t="s">
        <v>110</v>
      </c>
      <c r="D77" s="77" t="s">
        <v>26</v>
      </c>
      <c r="E77" s="77" t="s">
        <v>164</v>
      </c>
      <c r="F77" s="77" t="s">
        <v>111</v>
      </c>
      <c r="G77" s="77" t="s">
        <v>227</v>
      </c>
      <c r="H77" s="184" t="s">
        <v>118</v>
      </c>
    </row>
    <row r="78" spans="1:8" ht="21.75" customHeight="1" x14ac:dyDescent="0.15">
      <c r="A78" s="135" t="s">
        <v>234</v>
      </c>
      <c r="B78" s="80"/>
      <c r="C78" s="19"/>
      <c r="D78" s="135" t="str">
        <f>IF(C78="","",DATEDIF(C78,Facesheet!$B$3,"Y"))</f>
        <v/>
      </c>
      <c r="E78" s="226"/>
      <c r="F78" s="10"/>
      <c r="G78" s="80"/>
      <c r="H78" s="226"/>
    </row>
    <row r="79" spans="1:8" ht="21.75" customHeight="1" x14ac:dyDescent="0.15">
      <c r="A79" s="135" t="s">
        <v>229</v>
      </c>
      <c r="B79" s="80"/>
      <c r="C79" s="19"/>
      <c r="D79" s="135" t="str">
        <f>IF(C79="","",DATEDIF(C79,Facesheet!$B$3,"Y"))</f>
        <v/>
      </c>
      <c r="E79" s="57"/>
      <c r="F79" s="10"/>
      <c r="G79" s="80"/>
      <c r="H79" s="57"/>
    </row>
    <row r="80" spans="1:8" ht="21.75" customHeight="1" x14ac:dyDescent="0.15">
      <c r="A80" s="135" t="s">
        <v>229</v>
      </c>
      <c r="B80" s="80"/>
      <c r="C80" s="19"/>
      <c r="D80" s="135" t="str">
        <f>IF(C80="","",DATEDIF(C80,Facesheet!$B$3,"Y"))</f>
        <v/>
      </c>
      <c r="E80" s="57"/>
      <c r="F80" s="10"/>
      <c r="G80" s="80"/>
      <c r="H80" s="57"/>
    </row>
    <row r="81" spans="1:8" ht="21.75" customHeight="1" x14ac:dyDescent="0.15">
      <c r="A81" s="135" t="s">
        <v>229</v>
      </c>
      <c r="B81" s="80"/>
      <c r="C81" s="19"/>
      <c r="D81" s="135" t="str">
        <f>IF(C81="","",DATEDIF(C81,Facesheet!$B$3,"Y"))</f>
        <v/>
      </c>
      <c r="E81" s="57"/>
      <c r="F81" s="10"/>
      <c r="G81" s="80"/>
      <c r="H81" s="57"/>
    </row>
    <row r="82" spans="1:8" ht="21.75" customHeight="1" x14ac:dyDescent="0.15">
      <c r="A82" s="135" t="s">
        <v>229</v>
      </c>
      <c r="B82" s="80"/>
      <c r="C82" s="19"/>
      <c r="D82" s="135" t="str">
        <f>IF(C82="","",DATEDIF(C82,Facesheet!$B$3,"Y"))</f>
        <v/>
      </c>
      <c r="E82" s="57"/>
      <c r="F82" s="10"/>
      <c r="G82" s="80"/>
      <c r="H82" s="57"/>
    </row>
    <row r="83" spans="1:8" ht="21.75" customHeight="1" x14ac:dyDescent="0.15">
      <c r="A83" s="135" t="s">
        <v>229</v>
      </c>
      <c r="B83" s="80"/>
      <c r="C83" s="19"/>
      <c r="D83" s="135" t="str">
        <f>IF(C83="","",DATEDIF(C83,Facesheet!$B$3,"Y"))</f>
        <v/>
      </c>
      <c r="E83" s="57"/>
      <c r="F83" s="10"/>
      <c r="G83" s="80"/>
      <c r="H83" s="57"/>
    </row>
    <row r="84" spans="1:8" ht="21.75" customHeight="1" x14ac:dyDescent="0.15">
      <c r="A84" s="475" t="s">
        <v>231</v>
      </c>
      <c r="B84" s="475"/>
      <c r="C84" s="475"/>
      <c r="D84" s="475"/>
      <c r="E84" s="475"/>
      <c r="F84" s="475"/>
      <c r="G84" s="475"/>
    </row>
    <row r="85" spans="1:8" ht="21.75" customHeight="1" x14ac:dyDescent="0.15">
      <c r="A85" s="504" t="s">
        <v>232</v>
      </c>
      <c r="B85" s="504"/>
      <c r="C85" s="504"/>
      <c r="D85" s="504"/>
      <c r="E85" s="504"/>
      <c r="F85" s="504"/>
      <c r="G85" s="504"/>
    </row>
    <row r="86" spans="1:8" ht="24" customHeight="1" x14ac:dyDescent="0.15"/>
    <row r="87" spans="1:8" ht="24" customHeight="1" x14ac:dyDescent="0.15">
      <c r="A87" s="472" t="s">
        <v>242</v>
      </c>
      <c r="B87" s="472"/>
    </row>
    <row r="88" spans="1:8" ht="7.5" customHeight="1" x14ac:dyDescent="0.15"/>
    <row r="89" spans="1:8" ht="21.75" customHeight="1" x14ac:dyDescent="0.15">
      <c r="A89" s="77"/>
      <c r="B89" s="77" t="s">
        <v>37</v>
      </c>
      <c r="C89" s="99" t="s">
        <v>243</v>
      </c>
      <c r="D89" s="98" t="s">
        <v>26</v>
      </c>
      <c r="E89" s="184" t="s">
        <v>164</v>
      </c>
      <c r="F89" s="77" t="s">
        <v>111</v>
      </c>
      <c r="G89" s="77" t="s">
        <v>227</v>
      </c>
    </row>
    <row r="90" spans="1:8" ht="21.75" customHeight="1" x14ac:dyDescent="0.15">
      <c r="A90" s="135" t="s">
        <v>234</v>
      </c>
      <c r="B90" s="80"/>
      <c r="C90" s="19"/>
      <c r="D90" s="135" t="str">
        <f>IF(C90="","",DATEDIF(C90,Facesheet!$B$3,"Y"))</f>
        <v/>
      </c>
      <c r="E90" s="226"/>
      <c r="F90" s="18"/>
      <c r="G90" s="80"/>
    </row>
    <row r="91" spans="1:8" ht="21.75" customHeight="1" x14ac:dyDescent="0.15">
      <c r="A91" s="135" t="s">
        <v>229</v>
      </c>
      <c r="B91" s="80"/>
      <c r="C91" s="19"/>
      <c r="D91" s="31" t="str">
        <f>IF(C91="","",DATEDIF(C91,Facesheet!$B$3,"Y"))</f>
        <v/>
      </c>
      <c r="E91" s="57"/>
      <c r="F91" s="18"/>
      <c r="G91" s="80"/>
    </row>
    <row r="92" spans="1:8" ht="21.75" customHeight="1" x14ac:dyDescent="0.15">
      <c r="A92" s="135" t="s">
        <v>229</v>
      </c>
      <c r="B92" s="80"/>
      <c r="C92" s="19"/>
      <c r="D92" s="31" t="str">
        <f>IF(C92="","",DATEDIF(C92,Facesheet!$B$3,"Y"))</f>
        <v/>
      </c>
      <c r="E92" s="57"/>
      <c r="F92" s="18"/>
      <c r="G92" s="80"/>
    </row>
    <row r="93" spans="1:8" ht="21.75" customHeight="1" x14ac:dyDescent="0.15">
      <c r="A93" s="135" t="s">
        <v>229</v>
      </c>
      <c r="B93" s="80"/>
      <c r="C93" s="19"/>
      <c r="D93" s="31" t="str">
        <f>IF(C93="","",DATEDIF(C93,Facesheet!$B$3,"Y"))</f>
        <v/>
      </c>
      <c r="E93" s="57"/>
      <c r="F93" s="18"/>
      <c r="G93" s="80"/>
    </row>
    <row r="94" spans="1:8" ht="21.75" customHeight="1" x14ac:dyDescent="0.15">
      <c r="A94" s="135" t="s">
        <v>229</v>
      </c>
      <c r="B94" s="80"/>
      <c r="C94" s="19"/>
      <c r="D94" s="31" t="str">
        <f>IF(C94="","",DATEDIF(C94,Facesheet!$B$3,"Y"))</f>
        <v/>
      </c>
      <c r="E94" s="57"/>
      <c r="F94" s="18"/>
      <c r="G94" s="80"/>
    </row>
    <row r="95" spans="1:8" ht="21.75" customHeight="1" x14ac:dyDescent="0.15">
      <c r="A95" s="135" t="s">
        <v>229</v>
      </c>
      <c r="B95" s="80"/>
      <c r="C95" s="19"/>
      <c r="D95" s="31" t="str">
        <f>IF(C95="","",DATEDIF(C95,Facesheet!$B$3,"Y"))</f>
        <v/>
      </c>
      <c r="E95" s="57"/>
      <c r="F95" s="18"/>
      <c r="G95" s="80"/>
    </row>
    <row r="96" spans="1:8" ht="21.75" customHeight="1" x14ac:dyDescent="0.15">
      <c r="A96" s="475" t="s">
        <v>244</v>
      </c>
      <c r="B96" s="475"/>
      <c r="C96" s="475"/>
      <c r="D96" s="475"/>
      <c r="E96" s="475"/>
      <c r="F96" s="475"/>
      <c r="G96" s="475"/>
    </row>
    <row r="97" spans="1:7" ht="24" customHeight="1" x14ac:dyDescent="0.15"/>
    <row r="98" spans="1:7" ht="24" customHeight="1" x14ac:dyDescent="0.15">
      <c r="A98" s="472" t="s">
        <v>245</v>
      </c>
      <c r="B98" s="472"/>
    </row>
    <row r="99" spans="1:7" ht="7.5" customHeight="1" x14ac:dyDescent="0.15"/>
    <row r="100" spans="1:7" ht="21.75" customHeight="1" x14ac:dyDescent="0.15">
      <c r="A100" s="77"/>
      <c r="B100" s="77" t="s">
        <v>37</v>
      </c>
      <c r="C100" s="99" t="s">
        <v>243</v>
      </c>
      <c r="D100" s="98" t="s">
        <v>26</v>
      </c>
      <c r="E100" s="184" t="s">
        <v>164</v>
      </c>
      <c r="F100" s="77" t="s">
        <v>111</v>
      </c>
      <c r="G100" s="77" t="s">
        <v>227</v>
      </c>
    </row>
    <row r="101" spans="1:7" ht="21.75" customHeight="1" x14ac:dyDescent="0.15">
      <c r="A101" s="135" t="s">
        <v>234</v>
      </c>
      <c r="B101" s="80"/>
      <c r="C101" s="19"/>
      <c r="D101" s="135" t="str">
        <f>IF(C101="","",DATEDIF(C101,Facesheet!$B$3,"Y"))</f>
        <v/>
      </c>
      <c r="E101" s="226"/>
      <c r="F101" s="18"/>
      <c r="G101" s="80"/>
    </row>
    <row r="102" spans="1:7" ht="21.75" customHeight="1" x14ac:dyDescent="0.15">
      <c r="A102" s="135" t="s">
        <v>229</v>
      </c>
      <c r="B102" s="80"/>
      <c r="C102" s="19"/>
      <c r="D102" s="31" t="str">
        <f>IF(C102="","",DATEDIF(C102,Facesheet!$B$3,"Y"))</f>
        <v/>
      </c>
      <c r="E102" s="57"/>
      <c r="F102" s="18"/>
      <c r="G102" s="80"/>
    </row>
    <row r="103" spans="1:7" ht="21.75" customHeight="1" x14ac:dyDescent="0.15">
      <c r="A103" s="135" t="s">
        <v>229</v>
      </c>
      <c r="B103" s="80"/>
      <c r="C103" s="19"/>
      <c r="D103" s="31" t="str">
        <f>IF(C103="","",DATEDIF(C103,Facesheet!$B$3,"Y"))</f>
        <v/>
      </c>
      <c r="E103" s="57"/>
      <c r="F103" s="18"/>
      <c r="G103" s="80"/>
    </row>
    <row r="104" spans="1:7" ht="21.75" customHeight="1" x14ac:dyDescent="0.15">
      <c r="A104" s="135" t="s">
        <v>229</v>
      </c>
      <c r="B104" s="80"/>
      <c r="C104" s="19"/>
      <c r="D104" s="31" t="str">
        <f>IF(C104="","",DATEDIF(C104,Facesheet!$B$3,"Y"))</f>
        <v/>
      </c>
      <c r="E104" s="57"/>
      <c r="F104" s="18"/>
      <c r="G104" s="80"/>
    </row>
    <row r="105" spans="1:7" ht="21.75" customHeight="1" x14ac:dyDescent="0.15">
      <c r="A105" s="135" t="s">
        <v>229</v>
      </c>
      <c r="B105" s="80"/>
      <c r="C105" s="19"/>
      <c r="D105" s="31" t="str">
        <f>IF(C105="","",DATEDIF(C105,Facesheet!$B$3,"Y"))</f>
        <v/>
      </c>
      <c r="E105" s="57"/>
      <c r="F105" s="18"/>
      <c r="G105" s="80"/>
    </row>
    <row r="106" spans="1:7" ht="21.75" customHeight="1" x14ac:dyDescent="0.15">
      <c r="A106" s="135" t="s">
        <v>229</v>
      </c>
      <c r="B106" s="80"/>
      <c r="C106" s="19"/>
      <c r="D106" s="31" t="str">
        <f>IF(C106="","",DATEDIF(C106,Facesheet!$B$3,"Y"))</f>
        <v/>
      </c>
      <c r="E106" s="57"/>
      <c r="F106" s="18"/>
      <c r="G106" s="80"/>
    </row>
    <row r="107" spans="1:7" ht="21.75" customHeight="1" x14ac:dyDescent="0.15">
      <c r="A107" s="475" t="s">
        <v>244</v>
      </c>
      <c r="B107" s="475"/>
      <c r="C107" s="475"/>
      <c r="D107" s="475"/>
      <c r="E107" s="475"/>
      <c r="F107" s="475"/>
      <c r="G107" s="475"/>
    </row>
    <row r="108" spans="1:7" ht="21.75" customHeight="1" x14ac:dyDescent="0.15"/>
    <row r="109" spans="1:7" ht="21.75" customHeight="1" x14ac:dyDescent="0.15"/>
    <row r="110" spans="1:7" ht="21.75" customHeight="1" x14ac:dyDescent="0.15"/>
    <row r="111" spans="1:7" ht="21.75" customHeight="1" x14ac:dyDescent="0.15"/>
    <row r="112" spans="1:7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  <row r="122" ht="21.75" customHeight="1" x14ac:dyDescent="0.15"/>
    <row r="123" ht="21.75" customHeight="1" x14ac:dyDescent="0.15"/>
    <row r="124" ht="21.75" customHeight="1" x14ac:dyDescent="0.15"/>
    <row r="125" ht="21.75" customHeight="1" x14ac:dyDescent="0.15"/>
    <row r="126" ht="21.75" customHeight="1" x14ac:dyDescent="0.15"/>
    <row r="127" ht="21.75" customHeight="1" x14ac:dyDescent="0.15"/>
    <row r="128" ht="21.75" customHeight="1" x14ac:dyDescent="0.15"/>
    <row r="129" ht="21.75" customHeight="1" x14ac:dyDescent="0.15"/>
    <row r="130" ht="21.75" customHeight="1" x14ac:dyDescent="0.15"/>
    <row r="131" ht="21.75" customHeight="1" x14ac:dyDescent="0.15"/>
    <row r="132" ht="21.75" customHeight="1" x14ac:dyDescent="0.15"/>
    <row r="133" ht="21.75" customHeight="1" x14ac:dyDescent="0.15"/>
    <row r="134" ht="21.75" customHeight="1" x14ac:dyDescent="0.15"/>
    <row r="135" ht="21.75" customHeight="1" x14ac:dyDescent="0.15"/>
    <row r="136" ht="21.75" customHeight="1" x14ac:dyDescent="0.15"/>
    <row r="137" ht="21.75" customHeight="1" x14ac:dyDescent="0.15"/>
    <row r="138" ht="21.75" customHeight="1" x14ac:dyDescent="0.15"/>
    <row r="139" ht="21.75" customHeight="1" x14ac:dyDescent="0.15"/>
    <row r="140" ht="21.75" customHeight="1" x14ac:dyDescent="0.15"/>
    <row r="141" ht="21.75" customHeight="1" x14ac:dyDescent="0.15"/>
    <row r="142" ht="21.75" customHeight="1" x14ac:dyDescent="0.15"/>
    <row r="143" ht="21.75" customHeight="1" x14ac:dyDescent="0.15"/>
    <row r="144" ht="21.75" customHeight="1" x14ac:dyDescent="0.15"/>
    <row r="145" ht="21.75" customHeight="1" x14ac:dyDescent="0.15"/>
    <row r="146" ht="21.75" customHeight="1" x14ac:dyDescent="0.15"/>
    <row r="147" ht="21.75" customHeight="1" x14ac:dyDescent="0.15"/>
    <row r="148" ht="21.75" customHeight="1" x14ac:dyDescent="0.15"/>
    <row r="149" ht="21.75" customHeight="1" x14ac:dyDescent="0.15"/>
    <row r="150" ht="21.75" customHeight="1" x14ac:dyDescent="0.15"/>
    <row r="151" ht="21.75" customHeight="1" x14ac:dyDescent="0.15"/>
    <row r="152" ht="21.75" customHeight="1" x14ac:dyDescent="0.15"/>
    <row r="153" ht="21.75" customHeight="1" x14ac:dyDescent="0.15"/>
    <row r="154" ht="21.75" customHeight="1" x14ac:dyDescent="0.15"/>
    <row r="155" ht="21.75" customHeight="1" x14ac:dyDescent="0.15"/>
    <row r="156" ht="21.75" customHeight="1" x14ac:dyDescent="0.15"/>
    <row r="157" ht="21.75" customHeight="1" x14ac:dyDescent="0.15"/>
    <row r="158" ht="21.75" customHeight="1" x14ac:dyDescent="0.15"/>
    <row r="159" ht="21.75" customHeight="1" x14ac:dyDescent="0.15"/>
    <row r="160" ht="21.75" customHeight="1" x14ac:dyDescent="0.15"/>
    <row r="161" ht="21.75" customHeight="1" x14ac:dyDescent="0.15"/>
    <row r="162" ht="21.75" customHeight="1" x14ac:dyDescent="0.15"/>
    <row r="163" ht="21.75" customHeight="1" x14ac:dyDescent="0.15"/>
    <row r="164" ht="21.75" customHeight="1" x14ac:dyDescent="0.15"/>
    <row r="165" ht="21.75" customHeight="1" x14ac:dyDescent="0.15"/>
    <row r="166" ht="21.75" customHeight="1" x14ac:dyDescent="0.15"/>
    <row r="167" ht="21.75" customHeight="1" x14ac:dyDescent="0.15"/>
    <row r="168" ht="21.75" customHeight="1" x14ac:dyDescent="0.15"/>
    <row r="169" ht="21.75" customHeight="1" x14ac:dyDescent="0.15"/>
    <row r="170" ht="21.75" customHeight="1" x14ac:dyDescent="0.15"/>
    <row r="171" ht="21.75" customHeight="1" x14ac:dyDescent="0.15"/>
    <row r="172" ht="21.75" customHeight="1" x14ac:dyDescent="0.15"/>
    <row r="173" ht="21.75" customHeight="1" x14ac:dyDescent="0.15"/>
    <row r="174" ht="21.75" customHeight="1" x14ac:dyDescent="0.15"/>
    <row r="175" ht="21.75" customHeight="1" x14ac:dyDescent="0.15"/>
    <row r="176" ht="21.75" customHeight="1" x14ac:dyDescent="0.15"/>
    <row r="177" ht="21.75" customHeight="1" x14ac:dyDescent="0.15"/>
    <row r="178" ht="21.75" customHeight="1" x14ac:dyDescent="0.15"/>
    <row r="179" ht="21.75" customHeight="1" x14ac:dyDescent="0.15"/>
    <row r="180" ht="21.75" customHeight="1" x14ac:dyDescent="0.15"/>
    <row r="181" ht="21.75" customHeight="1" x14ac:dyDescent="0.15"/>
    <row r="182" ht="21.75" customHeight="1" x14ac:dyDescent="0.15"/>
    <row r="183" ht="21.75" customHeight="1" x14ac:dyDescent="0.15"/>
    <row r="184" ht="21.75" customHeight="1" x14ac:dyDescent="0.15"/>
    <row r="185" ht="21.75" customHeight="1" x14ac:dyDescent="0.15"/>
    <row r="186" ht="21.75" customHeight="1" x14ac:dyDescent="0.15"/>
    <row r="187" ht="21.75" customHeight="1" x14ac:dyDescent="0.15"/>
    <row r="188" ht="21.75" customHeight="1" x14ac:dyDescent="0.15"/>
    <row r="189" ht="21.75" customHeight="1" x14ac:dyDescent="0.15"/>
    <row r="190" ht="21.75" customHeight="1" x14ac:dyDescent="0.15"/>
    <row r="191" ht="21.75" customHeight="1" x14ac:dyDescent="0.15"/>
    <row r="192" ht="21.75" customHeight="1" x14ac:dyDescent="0.15"/>
    <row r="193" ht="21.75" customHeight="1" x14ac:dyDescent="0.15"/>
    <row r="194" ht="21.75" customHeight="1" x14ac:dyDescent="0.15"/>
    <row r="195" ht="21.75" customHeight="1" x14ac:dyDescent="0.15"/>
    <row r="196" ht="21.75" customHeight="1" x14ac:dyDescent="0.15"/>
    <row r="197" ht="21.75" customHeight="1" x14ac:dyDescent="0.15"/>
    <row r="198" ht="21.75" customHeight="1" x14ac:dyDescent="0.15"/>
    <row r="199" ht="21.75" customHeight="1" x14ac:dyDescent="0.15"/>
    <row r="200" ht="21.75" customHeight="1" x14ac:dyDescent="0.15"/>
    <row r="201" ht="21.75" customHeight="1" x14ac:dyDescent="0.15"/>
    <row r="202" ht="21.75" customHeight="1" x14ac:dyDescent="0.15"/>
    <row r="203" ht="21.75" customHeight="1" x14ac:dyDescent="0.15"/>
    <row r="204" ht="21.75" customHeight="1" x14ac:dyDescent="0.15"/>
    <row r="205" ht="21.75" customHeight="1" x14ac:dyDescent="0.15"/>
    <row r="206" ht="21.75" customHeight="1" x14ac:dyDescent="0.15"/>
    <row r="207" ht="21.75" customHeight="1" x14ac:dyDescent="0.15"/>
    <row r="208" ht="21.75" customHeight="1" x14ac:dyDescent="0.15"/>
    <row r="209" ht="21.75" customHeight="1" x14ac:dyDescent="0.15"/>
    <row r="210" ht="21.75" customHeight="1" x14ac:dyDescent="0.15"/>
    <row r="211" ht="21.75" customHeight="1" x14ac:dyDescent="0.15"/>
    <row r="212" ht="21.75" customHeight="1" x14ac:dyDescent="0.15"/>
    <row r="213" ht="21.75" customHeight="1" x14ac:dyDescent="0.15"/>
    <row r="214" ht="21.75" customHeight="1" x14ac:dyDescent="0.15"/>
    <row r="215" ht="21.75" customHeight="1" x14ac:dyDescent="0.15"/>
    <row r="216" ht="21.75" customHeight="1" x14ac:dyDescent="0.15"/>
    <row r="217" ht="21.75" customHeight="1" x14ac:dyDescent="0.15"/>
    <row r="218" ht="21.75" customHeight="1" x14ac:dyDescent="0.15"/>
    <row r="219" ht="21.75" customHeight="1" x14ac:dyDescent="0.15"/>
    <row r="220" ht="21.75" customHeight="1" x14ac:dyDescent="0.15"/>
    <row r="221" ht="21.75" customHeight="1" x14ac:dyDescent="0.15"/>
    <row r="222" ht="21.75" customHeight="1" x14ac:dyDescent="0.15"/>
    <row r="223" ht="21.75" customHeight="1" x14ac:dyDescent="0.15"/>
    <row r="224" ht="21.75" customHeight="1" x14ac:dyDescent="0.15"/>
    <row r="225" ht="21.75" customHeight="1" x14ac:dyDescent="0.15"/>
    <row r="226" ht="21.75" customHeight="1" x14ac:dyDescent="0.15"/>
    <row r="227" ht="21.75" customHeight="1" x14ac:dyDescent="0.15"/>
    <row r="228" ht="21.75" customHeight="1" x14ac:dyDescent="0.15"/>
    <row r="229" ht="21.75" customHeight="1" x14ac:dyDescent="0.15"/>
    <row r="230" ht="21.75" customHeight="1" x14ac:dyDescent="0.15"/>
    <row r="231" ht="21.75" customHeight="1" x14ac:dyDescent="0.15"/>
    <row r="232" ht="21.75" customHeight="1" x14ac:dyDescent="0.15"/>
    <row r="233" ht="21.75" customHeight="1" x14ac:dyDescent="0.15"/>
    <row r="234" ht="21.75" customHeight="1" x14ac:dyDescent="0.15"/>
    <row r="235" ht="21.75" customHeight="1" x14ac:dyDescent="0.15"/>
    <row r="236" ht="21.75" customHeight="1" x14ac:dyDescent="0.15"/>
    <row r="237" ht="21.75" customHeight="1" x14ac:dyDescent="0.15"/>
    <row r="238" ht="21.75" customHeight="1" x14ac:dyDescent="0.15"/>
    <row r="239" ht="21.75" customHeight="1" x14ac:dyDescent="0.15"/>
    <row r="240" ht="21.75" customHeight="1" x14ac:dyDescent="0.15"/>
    <row r="241" ht="21.75" customHeight="1" x14ac:dyDescent="0.15"/>
    <row r="242" ht="21.75" customHeight="1" x14ac:dyDescent="0.15"/>
    <row r="243" ht="21.75" customHeight="1" x14ac:dyDescent="0.15"/>
    <row r="244" ht="21.75" customHeight="1" x14ac:dyDescent="0.15"/>
    <row r="245" ht="21.75" customHeight="1" x14ac:dyDescent="0.15"/>
    <row r="246" ht="21.75" customHeight="1" x14ac:dyDescent="0.15"/>
    <row r="247" ht="21.75" customHeight="1" x14ac:dyDescent="0.15"/>
    <row r="248" ht="21.75" customHeight="1" x14ac:dyDescent="0.15"/>
    <row r="249" ht="21.75" customHeight="1" x14ac:dyDescent="0.15"/>
    <row r="250" ht="21.75" customHeight="1" x14ac:dyDescent="0.15"/>
    <row r="251" ht="21.75" customHeight="1" x14ac:dyDescent="0.15"/>
    <row r="252" ht="21.75" customHeight="1" x14ac:dyDescent="0.15"/>
    <row r="253" ht="21.75" customHeight="1" x14ac:dyDescent="0.15"/>
    <row r="254" ht="21.75" customHeight="1" x14ac:dyDescent="0.15"/>
    <row r="255" ht="21.75" customHeight="1" x14ac:dyDescent="0.15"/>
    <row r="256" ht="21.75" customHeight="1" x14ac:dyDescent="0.15"/>
    <row r="257" ht="21.75" customHeight="1" x14ac:dyDescent="0.15"/>
    <row r="258" ht="21.75" customHeight="1" x14ac:dyDescent="0.15"/>
    <row r="259" ht="21.75" customHeight="1" x14ac:dyDescent="0.15"/>
    <row r="260" ht="21.75" customHeight="1" x14ac:dyDescent="0.15"/>
    <row r="261" ht="21.75" customHeight="1" x14ac:dyDescent="0.15"/>
    <row r="262" ht="21.75" customHeight="1" x14ac:dyDescent="0.15"/>
    <row r="263" ht="21.75" customHeight="1" x14ac:dyDescent="0.15"/>
    <row r="264" ht="21.75" customHeight="1" x14ac:dyDescent="0.15"/>
    <row r="265" ht="21.75" customHeight="1" x14ac:dyDescent="0.15"/>
    <row r="266" ht="21.75" customHeight="1" x14ac:dyDescent="0.15"/>
    <row r="267" ht="21.75" customHeight="1" x14ac:dyDescent="0.15"/>
    <row r="268" ht="21.75" customHeight="1" x14ac:dyDescent="0.15"/>
    <row r="269" ht="21.75" customHeight="1" x14ac:dyDescent="0.15"/>
    <row r="270" ht="21.75" customHeight="1" x14ac:dyDescent="0.15"/>
    <row r="271" ht="21.75" customHeight="1" x14ac:dyDescent="0.15"/>
    <row r="272" ht="21.75" customHeight="1" x14ac:dyDescent="0.15"/>
    <row r="273" ht="21.75" customHeight="1" x14ac:dyDescent="0.15"/>
    <row r="274" ht="21.75" customHeight="1" x14ac:dyDescent="0.15"/>
    <row r="275" ht="21.75" customHeight="1" x14ac:dyDescent="0.15"/>
    <row r="276" ht="21.75" customHeight="1" x14ac:dyDescent="0.15"/>
    <row r="277" ht="21.75" customHeight="1" x14ac:dyDescent="0.15"/>
    <row r="278" ht="21.75" customHeight="1" x14ac:dyDescent="0.15"/>
    <row r="279" ht="21.75" customHeight="1" x14ac:dyDescent="0.15"/>
    <row r="280" ht="21.75" customHeight="1" x14ac:dyDescent="0.15"/>
    <row r="281" ht="21.75" customHeight="1" x14ac:dyDescent="0.15"/>
    <row r="282" ht="21.75" customHeight="1" x14ac:dyDescent="0.15"/>
    <row r="283" ht="21.75" customHeight="1" x14ac:dyDescent="0.15"/>
    <row r="284" ht="21.75" customHeight="1" x14ac:dyDescent="0.15"/>
    <row r="285" ht="21.75" customHeight="1" x14ac:dyDescent="0.15"/>
    <row r="286" ht="21.75" customHeight="1" x14ac:dyDescent="0.15"/>
    <row r="287" ht="21.75" customHeight="1" x14ac:dyDescent="0.15"/>
    <row r="288" ht="21.75" customHeight="1" x14ac:dyDescent="0.15"/>
    <row r="289" ht="21.75" customHeight="1" x14ac:dyDescent="0.15"/>
    <row r="290" ht="21.75" customHeight="1" x14ac:dyDescent="0.15"/>
    <row r="291" ht="21.75" customHeight="1" x14ac:dyDescent="0.15"/>
    <row r="292" ht="21.75" customHeight="1" x14ac:dyDescent="0.15"/>
    <row r="293" ht="21.75" customHeight="1" x14ac:dyDescent="0.15"/>
    <row r="294" ht="21.75" customHeight="1" x14ac:dyDescent="0.15"/>
    <row r="295" ht="21.75" customHeight="1" x14ac:dyDescent="0.15"/>
    <row r="296" ht="21.75" customHeight="1" x14ac:dyDescent="0.15"/>
    <row r="297" ht="21.75" customHeight="1" x14ac:dyDescent="0.15"/>
    <row r="298" ht="21.75" customHeight="1" x14ac:dyDescent="0.15"/>
    <row r="299" ht="21.75" customHeight="1" x14ac:dyDescent="0.15"/>
    <row r="300" ht="21.75" customHeight="1" x14ac:dyDescent="0.15"/>
    <row r="301" ht="21.75" customHeight="1" x14ac:dyDescent="0.15"/>
    <row r="302" ht="21.75" customHeight="1" x14ac:dyDescent="0.15"/>
    <row r="303" ht="21.75" customHeight="1" x14ac:dyDescent="0.15"/>
    <row r="304" ht="21.75" customHeight="1" x14ac:dyDescent="0.15"/>
    <row r="305" ht="21.75" customHeight="1" x14ac:dyDescent="0.15"/>
    <row r="306" ht="21.75" customHeight="1" x14ac:dyDescent="0.15"/>
    <row r="307" ht="21.75" customHeight="1" x14ac:dyDescent="0.15"/>
    <row r="308" ht="21.75" customHeight="1" x14ac:dyDescent="0.15"/>
    <row r="309" ht="21.75" customHeight="1" x14ac:dyDescent="0.15"/>
    <row r="310" ht="21.75" customHeight="1" x14ac:dyDescent="0.15"/>
    <row r="311" ht="21.75" customHeight="1" x14ac:dyDescent="0.15"/>
    <row r="312" ht="21.75" customHeight="1" x14ac:dyDescent="0.15"/>
    <row r="313" ht="21.75" customHeight="1" x14ac:dyDescent="0.15"/>
    <row r="314" ht="21.75" customHeight="1" x14ac:dyDescent="0.15"/>
    <row r="315" ht="21.75" customHeight="1" x14ac:dyDescent="0.15"/>
    <row r="316" ht="21.75" customHeight="1" x14ac:dyDescent="0.15"/>
    <row r="317" ht="21.75" customHeight="1" x14ac:dyDescent="0.15"/>
    <row r="318" ht="21.75" customHeight="1" x14ac:dyDescent="0.15"/>
    <row r="319" ht="21.75" customHeight="1" x14ac:dyDescent="0.15"/>
    <row r="320" ht="21.75" customHeight="1" x14ac:dyDescent="0.15"/>
    <row r="321" ht="21.75" customHeight="1" x14ac:dyDescent="0.15"/>
    <row r="322" ht="21.75" customHeight="1" x14ac:dyDescent="0.15"/>
    <row r="323" ht="21.75" customHeight="1" x14ac:dyDescent="0.15"/>
    <row r="324" ht="21.75" customHeight="1" x14ac:dyDescent="0.15"/>
    <row r="325" ht="21.75" customHeight="1" x14ac:dyDescent="0.15"/>
    <row r="326" ht="21.75" customHeight="1" x14ac:dyDescent="0.15"/>
    <row r="327" ht="21.75" customHeight="1" x14ac:dyDescent="0.15"/>
    <row r="328" ht="21.75" customHeight="1" x14ac:dyDescent="0.15"/>
    <row r="329" ht="21.75" customHeight="1" x14ac:dyDescent="0.15"/>
    <row r="330" ht="21.75" customHeight="1" x14ac:dyDescent="0.15"/>
    <row r="331" ht="21.75" customHeight="1" x14ac:dyDescent="0.15"/>
    <row r="332" ht="21.75" customHeight="1" x14ac:dyDescent="0.15"/>
    <row r="333" ht="21.75" customHeight="1" x14ac:dyDescent="0.15"/>
    <row r="334" ht="21.75" customHeight="1" x14ac:dyDescent="0.15"/>
    <row r="335" ht="21.75" customHeight="1" x14ac:dyDescent="0.15"/>
    <row r="336" ht="21.75" customHeight="1" x14ac:dyDescent="0.15"/>
    <row r="337" ht="21.75" customHeight="1" x14ac:dyDescent="0.15"/>
    <row r="338" ht="21.75" customHeight="1" x14ac:dyDescent="0.15"/>
    <row r="339" ht="21.75" customHeight="1" x14ac:dyDescent="0.15"/>
    <row r="340" ht="21.75" customHeight="1" x14ac:dyDescent="0.15"/>
    <row r="341" ht="21.75" customHeight="1" x14ac:dyDescent="0.15"/>
    <row r="342" ht="21.75" customHeight="1" x14ac:dyDescent="0.15"/>
    <row r="343" ht="21.75" customHeight="1" x14ac:dyDescent="0.15"/>
    <row r="344" ht="21.75" customHeight="1" x14ac:dyDescent="0.15"/>
    <row r="345" ht="21.75" customHeight="1" x14ac:dyDescent="0.15"/>
    <row r="346" ht="21.75" customHeight="1" x14ac:dyDescent="0.15"/>
    <row r="347" ht="21.75" customHeight="1" x14ac:dyDescent="0.15"/>
    <row r="348" ht="21.75" customHeight="1" x14ac:dyDescent="0.15"/>
    <row r="349" ht="21.75" customHeight="1" x14ac:dyDescent="0.15"/>
    <row r="350" ht="21.75" customHeight="1" x14ac:dyDescent="0.15"/>
    <row r="351" ht="21.75" customHeight="1" x14ac:dyDescent="0.15"/>
    <row r="352" ht="21.75" customHeight="1" x14ac:dyDescent="0.15"/>
    <row r="353" ht="21.75" customHeight="1" x14ac:dyDescent="0.15"/>
    <row r="354" ht="21.75" customHeight="1" x14ac:dyDescent="0.15"/>
    <row r="355" ht="21.75" customHeight="1" x14ac:dyDescent="0.15"/>
    <row r="356" ht="21.75" customHeight="1" x14ac:dyDescent="0.15"/>
    <row r="357" ht="21.75" customHeight="1" x14ac:dyDescent="0.15"/>
    <row r="358" ht="21.75" customHeight="1" x14ac:dyDescent="0.15"/>
    <row r="359" ht="21.75" customHeight="1" x14ac:dyDescent="0.15"/>
    <row r="360" ht="21.75" customHeight="1" x14ac:dyDescent="0.15"/>
    <row r="361" ht="21.75" customHeight="1" x14ac:dyDescent="0.15"/>
    <row r="362" ht="21.75" customHeight="1" x14ac:dyDescent="0.15"/>
    <row r="363" ht="21.75" customHeight="1" x14ac:dyDescent="0.15"/>
    <row r="364" ht="21.75" customHeight="1" x14ac:dyDescent="0.15"/>
    <row r="365" ht="21.75" customHeight="1" x14ac:dyDescent="0.15"/>
    <row r="366" ht="21.75" customHeight="1" x14ac:dyDescent="0.15"/>
    <row r="367" ht="21.75" customHeight="1" x14ac:dyDescent="0.15"/>
    <row r="368" ht="21.75" customHeight="1" x14ac:dyDescent="0.15"/>
    <row r="369" ht="21.75" customHeight="1" x14ac:dyDescent="0.15"/>
    <row r="370" ht="21.75" customHeight="1" x14ac:dyDescent="0.15"/>
    <row r="371" ht="21.75" customHeight="1" x14ac:dyDescent="0.15"/>
    <row r="372" ht="21.75" customHeight="1" x14ac:dyDescent="0.15"/>
    <row r="373" ht="21.75" customHeight="1" x14ac:dyDescent="0.15"/>
    <row r="374" ht="21.75" customHeight="1" x14ac:dyDescent="0.15"/>
    <row r="375" ht="21.75" customHeight="1" x14ac:dyDescent="0.15"/>
    <row r="376" ht="21.75" customHeight="1" x14ac:dyDescent="0.15"/>
    <row r="377" ht="21.75" customHeight="1" x14ac:dyDescent="0.15"/>
    <row r="378" ht="21.75" customHeight="1" x14ac:dyDescent="0.15"/>
    <row r="379" ht="21.75" customHeight="1" x14ac:dyDescent="0.15"/>
    <row r="380" ht="21.75" customHeight="1" x14ac:dyDescent="0.15"/>
    <row r="381" ht="21.75" customHeight="1" x14ac:dyDescent="0.15"/>
    <row r="382" ht="21.75" customHeight="1" x14ac:dyDescent="0.15"/>
    <row r="383" ht="21.75" customHeight="1" x14ac:dyDescent="0.15"/>
    <row r="384" ht="21.75" customHeight="1" x14ac:dyDescent="0.15"/>
    <row r="385" ht="21.75" customHeight="1" x14ac:dyDescent="0.15"/>
    <row r="386" ht="21.75" customHeight="1" x14ac:dyDescent="0.15"/>
    <row r="387" ht="21.75" customHeight="1" x14ac:dyDescent="0.15"/>
    <row r="388" ht="21.75" customHeight="1" x14ac:dyDescent="0.15"/>
    <row r="389" ht="21.75" customHeight="1" x14ac:dyDescent="0.15"/>
    <row r="390" ht="21.75" customHeight="1" x14ac:dyDescent="0.15"/>
    <row r="391" ht="21.75" customHeight="1" x14ac:dyDescent="0.15"/>
    <row r="392" ht="21.75" customHeight="1" x14ac:dyDescent="0.15"/>
    <row r="393" ht="21.75" customHeight="1" x14ac:dyDescent="0.15"/>
    <row r="394" ht="21.75" customHeight="1" x14ac:dyDescent="0.15"/>
    <row r="395" ht="21.75" customHeight="1" x14ac:dyDescent="0.15"/>
    <row r="396" ht="21.75" customHeight="1" x14ac:dyDescent="0.15"/>
    <row r="397" ht="21.75" customHeight="1" x14ac:dyDescent="0.15"/>
    <row r="398" ht="21.75" customHeight="1" x14ac:dyDescent="0.15"/>
    <row r="399" ht="21.75" customHeight="1" x14ac:dyDescent="0.15"/>
    <row r="400" ht="21.75" customHeight="1" x14ac:dyDescent="0.15"/>
    <row r="401" ht="21.75" customHeight="1" x14ac:dyDescent="0.15"/>
    <row r="402" ht="21.75" customHeight="1" x14ac:dyDescent="0.15"/>
    <row r="403" ht="21.75" customHeight="1" x14ac:dyDescent="0.15"/>
    <row r="404" ht="21.75" customHeight="1" x14ac:dyDescent="0.15"/>
    <row r="405" ht="21.75" customHeight="1" x14ac:dyDescent="0.15"/>
    <row r="406" ht="21.75" customHeight="1" x14ac:dyDescent="0.15"/>
    <row r="407" ht="21.75" customHeight="1" x14ac:dyDescent="0.15"/>
    <row r="408" ht="21.75" customHeight="1" x14ac:dyDescent="0.15"/>
    <row r="409" ht="21.75" customHeight="1" x14ac:dyDescent="0.15"/>
    <row r="410" ht="21.75" customHeight="1" x14ac:dyDescent="0.15"/>
    <row r="411" ht="21.75" customHeight="1" x14ac:dyDescent="0.15"/>
    <row r="412" ht="21.75" customHeight="1" x14ac:dyDescent="0.15"/>
    <row r="413" ht="21.75" customHeight="1" x14ac:dyDescent="0.15"/>
    <row r="414" ht="21.75" customHeight="1" x14ac:dyDescent="0.15"/>
    <row r="415" ht="21.75" customHeight="1" x14ac:dyDescent="0.15"/>
    <row r="416" ht="21.75" customHeight="1" x14ac:dyDescent="0.15"/>
    <row r="417" ht="21.75" customHeight="1" x14ac:dyDescent="0.15"/>
    <row r="418" ht="21.75" customHeight="1" x14ac:dyDescent="0.15"/>
    <row r="419" ht="21.75" customHeight="1" x14ac:dyDescent="0.15"/>
    <row r="420" ht="21.75" customHeight="1" x14ac:dyDescent="0.15"/>
    <row r="421" ht="21.75" customHeight="1" x14ac:dyDescent="0.15"/>
    <row r="422" ht="21.75" customHeight="1" x14ac:dyDescent="0.15"/>
    <row r="423" ht="21.75" customHeight="1" x14ac:dyDescent="0.15"/>
    <row r="424" ht="21.75" customHeight="1" x14ac:dyDescent="0.15"/>
    <row r="425" ht="21.75" customHeight="1" x14ac:dyDescent="0.15"/>
    <row r="426" ht="21.75" customHeight="1" x14ac:dyDescent="0.15"/>
    <row r="427" ht="21.75" customHeight="1" x14ac:dyDescent="0.15"/>
    <row r="428" ht="21.75" customHeight="1" x14ac:dyDescent="0.15"/>
    <row r="429" ht="21.75" customHeight="1" x14ac:dyDescent="0.15"/>
    <row r="430" ht="21.75" customHeight="1" x14ac:dyDescent="0.15"/>
    <row r="431" ht="21.75" customHeight="1" x14ac:dyDescent="0.15"/>
    <row r="432" ht="21.75" customHeight="1" x14ac:dyDescent="0.15"/>
    <row r="433" ht="21.75" customHeight="1" x14ac:dyDescent="0.15"/>
    <row r="434" ht="21.75" customHeight="1" x14ac:dyDescent="0.15"/>
    <row r="435" ht="21.75" customHeight="1" x14ac:dyDescent="0.15"/>
    <row r="436" ht="21.75" customHeight="1" x14ac:dyDescent="0.15"/>
    <row r="437" ht="21.75" customHeight="1" x14ac:dyDescent="0.15"/>
    <row r="438" ht="21.75" customHeight="1" x14ac:dyDescent="0.15"/>
    <row r="439" ht="21.75" customHeight="1" x14ac:dyDescent="0.15"/>
    <row r="440" ht="21.75" customHeight="1" x14ac:dyDescent="0.15"/>
    <row r="441" ht="21.75" customHeight="1" x14ac:dyDescent="0.15"/>
    <row r="442" ht="21.75" customHeight="1" x14ac:dyDescent="0.15"/>
    <row r="443" ht="21.75" customHeight="1" x14ac:dyDescent="0.15"/>
    <row r="444" ht="21.75" customHeight="1" x14ac:dyDescent="0.15"/>
    <row r="445" ht="21.75" customHeight="1" x14ac:dyDescent="0.15"/>
    <row r="446" ht="21.75" customHeight="1" x14ac:dyDescent="0.15"/>
    <row r="447" ht="21.75" customHeight="1" x14ac:dyDescent="0.15"/>
    <row r="448" ht="21.75" customHeight="1" x14ac:dyDescent="0.15"/>
    <row r="449" ht="21.75" customHeight="1" x14ac:dyDescent="0.15"/>
    <row r="450" ht="21.75" customHeight="1" x14ac:dyDescent="0.15"/>
    <row r="451" ht="21.75" customHeight="1" x14ac:dyDescent="0.15"/>
    <row r="452" ht="21.75" customHeight="1" x14ac:dyDescent="0.15"/>
    <row r="453" ht="21.75" customHeight="1" x14ac:dyDescent="0.15"/>
    <row r="454" ht="21.75" customHeight="1" x14ac:dyDescent="0.15"/>
    <row r="455" ht="21.75" customHeight="1" x14ac:dyDescent="0.15"/>
    <row r="456" ht="21.75" customHeight="1" x14ac:dyDescent="0.15"/>
    <row r="457" ht="21.75" customHeight="1" x14ac:dyDescent="0.15"/>
    <row r="458" ht="21.75" customHeight="1" x14ac:dyDescent="0.15"/>
    <row r="459" ht="21.75" customHeight="1" x14ac:dyDescent="0.15"/>
    <row r="460" ht="21.75" customHeight="1" x14ac:dyDescent="0.15"/>
    <row r="461" ht="21.75" customHeight="1" x14ac:dyDescent="0.15"/>
    <row r="462" ht="21.75" customHeight="1" x14ac:dyDescent="0.15"/>
    <row r="463" ht="21.75" customHeight="1" x14ac:dyDescent="0.15"/>
    <row r="464" ht="21.75" customHeight="1" x14ac:dyDescent="0.15"/>
    <row r="465" ht="21.75" customHeight="1" x14ac:dyDescent="0.15"/>
    <row r="466" ht="21.75" customHeight="1" x14ac:dyDescent="0.15"/>
    <row r="467" ht="21.75" customHeight="1" x14ac:dyDescent="0.15"/>
    <row r="468" ht="21.75" customHeight="1" x14ac:dyDescent="0.15"/>
    <row r="469" ht="21.75" customHeight="1" x14ac:dyDescent="0.15"/>
    <row r="470" ht="21.75" customHeight="1" x14ac:dyDescent="0.15"/>
    <row r="471" ht="21.75" customHeight="1" x14ac:dyDescent="0.15"/>
    <row r="472" ht="21.75" customHeight="1" x14ac:dyDescent="0.15"/>
    <row r="473" ht="21.75" customHeight="1" x14ac:dyDescent="0.15"/>
    <row r="474" ht="21.75" customHeight="1" x14ac:dyDescent="0.15"/>
    <row r="475" ht="21.75" customHeight="1" x14ac:dyDescent="0.15"/>
    <row r="476" ht="21.75" customHeight="1" x14ac:dyDescent="0.15"/>
    <row r="477" ht="21.75" customHeight="1" x14ac:dyDescent="0.15"/>
    <row r="478" ht="21.75" customHeight="1" x14ac:dyDescent="0.15"/>
    <row r="479" ht="21.75" customHeight="1" x14ac:dyDescent="0.15"/>
    <row r="480" ht="21.75" customHeight="1" x14ac:dyDescent="0.15"/>
    <row r="481" ht="21.75" customHeight="1" x14ac:dyDescent="0.15"/>
    <row r="482" ht="21.75" customHeight="1" x14ac:dyDescent="0.15"/>
    <row r="483" ht="21.75" customHeight="1" x14ac:dyDescent="0.15"/>
    <row r="484" ht="21.75" customHeight="1" x14ac:dyDescent="0.15"/>
    <row r="485" ht="21.75" customHeight="1" x14ac:dyDescent="0.15"/>
    <row r="486" ht="21.75" customHeight="1" x14ac:dyDescent="0.15"/>
    <row r="487" ht="21.75" customHeight="1" x14ac:dyDescent="0.15"/>
    <row r="488" ht="21.75" customHeight="1" x14ac:dyDescent="0.15"/>
    <row r="489" ht="21.75" customHeight="1" x14ac:dyDescent="0.15"/>
    <row r="490" ht="21.75" customHeight="1" x14ac:dyDescent="0.15"/>
    <row r="491" ht="21.75" customHeight="1" x14ac:dyDescent="0.15"/>
    <row r="492" ht="21.75" customHeight="1" x14ac:dyDescent="0.15"/>
    <row r="493" ht="21.75" customHeight="1" x14ac:dyDescent="0.15"/>
    <row r="494" ht="21.75" customHeight="1" x14ac:dyDescent="0.15"/>
    <row r="495" ht="21.75" customHeight="1" x14ac:dyDescent="0.15"/>
    <row r="496" ht="21.75" customHeight="1" x14ac:dyDescent="0.15"/>
    <row r="497" ht="21.75" customHeight="1" x14ac:dyDescent="0.15"/>
    <row r="498" ht="21.75" customHeight="1" x14ac:dyDescent="0.15"/>
    <row r="499" ht="21.75" customHeight="1" x14ac:dyDescent="0.15"/>
    <row r="500" ht="21.75" customHeight="1" x14ac:dyDescent="0.15"/>
    <row r="501" ht="21.75" customHeight="1" x14ac:dyDescent="0.15"/>
    <row r="502" ht="21.75" customHeight="1" x14ac:dyDescent="0.15"/>
    <row r="503" ht="21.75" customHeight="1" x14ac:dyDescent="0.15"/>
    <row r="504" ht="21.75" customHeight="1" x14ac:dyDescent="0.15"/>
    <row r="505" ht="21.75" customHeight="1" x14ac:dyDescent="0.15"/>
    <row r="506" ht="21.75" customHeight="1" x14ac:dyDescent="0.15"/>
    <row r="507" ht="21.75" customHeight="1" x14ac:dyDescent="0.15"/>
    <row r="508" ht="21.75" customHeight="1" x14ac:dyDescent="0.15"/>
    <row r="509" ht="21.75" customHeight="1" x14ac:dyDescent="0.15"/>
    <row r="510" ht="21.75" customHeight="1" x14ac:dyDescent="0.15"/>
    <row r="511" ht="21.75" customHeight="1" x14ac:dyDescent="0.15"/>
    <row r="512" ht="21.75" customHeight="1" x14ac:dyDescent="0.15"/>
    <row r="513" ht="21.75" customHeight="1" x14ac:dyDescent="0.15"/>
    <row r="514" ht="21.75" customHeight="1" x14ac:dyDescent="0.15"/>
    <row r="515" ht="21.75" customHeight="1" x14ac:dyDescent="0.15"/>
    <row r="516" ht="21.75" customHeight="1" x14ac:dyDescent="0.15"/>
    <row r="517" ht="21.75" customHeight="1" x14ac:dyDescent="0.15"/>
    <row r="518" ht="21.75" customHeight="1" x14ac:dyDescent="0.15"/>
    <row r="519" ht="21.75" customHeight="1" x14ac:dyDescent="0.15"/>
    <row r="520" ht="21.75" customHeight="1" x14ac:dyDescent="0.15"/>
    <row r="521" ht="21.75" customHeight="1" x14ac:dyDescent="0.15"/>
    <row r="522" ht="21.75" customHeight="1" x14ac:dyDescent="0.15"/>
    <row r="523" ht="21.75" customHeight="1" x14ac:dyDescent="0.15"/>
    <row r="524" ht="21.75" customHeight="1" x14ac:dyDescent="0.15"/>
    <row r="525" ht="21.75" customHeight="1" x14ac:dyDescent="0.15"/>
    <row r="526" ht="21.75" customHeight="1" x14ac:dyDescent="0.15"/>
    <row r="527" ht="21.75" customHeight="1" x14ac:dyDescent="0.15"/>
    <row r="528" ht="21.75" customHeight="1" x14ac:dyDescent="0.15"/>
    <row r="529" ht="21.75" customHeight="1" x14ac:dyDescent="0.15"/>
    <row r="530" ht="21.75" customHeight="1" x14ac:dyDescent="0.15"/>
    <row r="531" ht="21.75" customHeight="1" x14ac:dyDescent="0.15"/>
    <row r="532" ht="21.75" customHeight="1" x14ac:dyDescent="0.15"/>
    <row r="533" ht="21.75" customHeight="1" x14ac:dyDescent="0.15"/>
    <row r="534" ht="21.75" customHeight="1" x14ac:dyDescent="0.15"/>
    <row r="535" ht="21.75" customHeight="1" x14ac:dyDescent="0.15"/>
    <row r="536" ht="21.75" customHeight="1" x14ac:dyDescent="0.15"/>
    <row r="537" ht="21.75" customHeight="1" x14ac:dyDescent="0.15"/>
    <row r="538" ht="21.75" customHeight="1" x14ac:dyDescent="0.15"/>
    <row r="539" ht="21.75" customHeight="1" x14ac:dyDescent="0.15"/>
    <row r="540" ht="21.75" customHeight="1" x14ac:dyDescent="0.15"/>
    <row r="541" ht="21.75" customHeight="1" x14ac:dyDescent="0.15"/>
    <row r="542" ht="21.75" customHeight="1" x14ac:dyDescent="0.15"/>
    <row r="543" ht="21.75" customHeight="1" x14ac:dyDescent="0.15"/>
    <row r="544" ht="21.75" customHeight="1" x14ac:dyDescent="0.15"/>
    <row r="545" ht="21.75" customHeight="1" x14ac:dyDescent="0.15"/>
    <row r="546" ht="21.75" customHeight="1" x14ac:dyDescent="0.15"/>
    <row r="547" ht="21.75" customHeight="1" x14ac:dyDescent="0.15"/>
    <row r="548" ht="21.75" customHeight="1" x14ac:dyDescent="0.15"/>
    <row r="549" ht="21.75" customHeight="1" x14ac:dyDescent="0.15"/>
    <row r="550" ht="21.75" customHeight="1" x14ac:dyDescent="0.15"/>
    <row r="551" ht="21.75" customHeight="1" x14ac:dyDescent="0.15"/>
    <row r="552" ht="21.75" customHeight="1" x14ac:dyDescent="0.15"/>
    <row r="553" ht="21.75" customHeight="1" x14ac:dyDescent="0.15"/>
    <row r="554" ht="21.75" customHeight="1" x14ac:dyDescent="0.15"/>
    <row r="555" ht="21.75" customHeight="1" x14ac:dyDescent="0.15"/>
    <row r="556" ht="21.75" customHeight="1" x14ac:dyDescent="0.15"/>
    <row r="557" ht="21.75" customHeight="1" x14ac:dyDescent="0.15"/>
    <row r="558" ht="21.75" customHeight="1" x14ac:dyDescent="0.15"/>
    <row r="559" ht="21.75" customHeight="1" x14ac:dyDescent="0.15"/>
    <row r="560" ht="21.75" customHeight="1" x14ac:dyDescent="0.15"/>
    <row r="561" ht="21.75" customHeight="1" x14ac:dyDescent="0.15"/>
    <row r="562" ht="21.75" customHeight="1" x14ac:dyDescent="0.15"/>
    <row r="563" ht="21.75" customHeight="1" x14ac:dyDescent="0.15"/>
    <row r="564" ht="21.75" customHeight="1" x14ac:dyDescent="0.15"/>
    <row r="565" ht="21.75" customHeight="1" x14ac:dyDescent="0.15"/>
    <row r="566" ht="21.75" customHeight="1" x14ac:dyDescent="0.15"/>
    <row r="567" ht="21.75" customHeight="1" x14ac:dyDescent="0.15"/>
    <row r="568" ht="21.75" customHeight="1" x14ac:dyDescent="0.15"/>
    <row r="569" ht="21.75" customHeight="1" x14ac:dyDescent="0.15"/>
    <row r="570" ht="21.75" customHeight="1" x14ac:dyDescent="0.15"/>
    <row r="571" ht="21.75" customHeight="1" x14ac:dyDescent="0.15"/>
    <row r="572" ht="21.75" customHeight="1" x14ac:dyDescent="0.15"/>
    <row r="573" ht="21.75" customHeight="1" x14ac:dyDescent="0.15"/>
    <row r="574" ht="21.75" customHeight="1" x14ac:dyDescent="0.15"/>
    <row r="575" ht="21.75" customHeight="1" x14ac:dyDescent="0.15"/>
    <row r="576" ht="21.75" customHeight="1" x14ac:dyDescent="0.15"/>
    <row r="577" ht="21.75" customHeight="1" x14ac:dyDescent="0.15"/>
    <row r="578" ht="21.75" customHeight="1" x14ac:dyDescent="0.15"/>
    <row r="579" ht="21.75" customHeight="1" x14ac:dyDescent="0.15"/>
    <row r="580" ht="21.75" customHeight="1" x14ac:dyDescent="0.15"/>
    <row r="581" ht="21.75" customHeight="1" x14ac:dyDescent="0.15"/>
    <row r="582" ht="21.75" customHeight="1" x14ac:dyDescent="0.15"/>
    <row r="583" ht="21.75" customHeight="1" x14ac:dyDescent="0.15"/>
    <row r="584" ht="21.75" customHeight="1" x14ac:dyDescent="0.15"/>
    <row r="585" ht="21.75" customHeight="1" x14ac:dyDescent="0.15"/>
    <row r="586" ht="21.75" customHeight="1" x14ac:dyDescent="0.15"/>
  </sheetData>
  <sheetProtection algorithmName="SHA-512" hashValue="SJ4ZWn9F4a8+/PxisXmvrgdLgy+kXwifJSvCgE4ICqDsQmjNSLrPvj25+7lRNgUx3b2FT4tCTB/ISoOyatt1ww==" saltValue="MfJuUSoAzq0OND0f8R/FWw==" spinCount="100000" sheet="1" selectLockedCells="1"/>
  <mergeCells count="27">
    <mergeCell ref="A29:B29"/>
    <mergeCell ref="A38:G38"/>
    <mergeCell ref="D17:E17"/>
    <mergeCell ref="A6:B6"/>
    <mergeCell ref="A17:B17"/>
    <mergeCell ref="A26:G26"/>
    <mergeCell ref="A27:G27"/>
    <mergeCell ref="A2:D2"/>
    <mergeCell ref="D6:F6"/>
    <mergeCell ref="A14:G14"/>
    <mergeCell ref="A15:G15"/>
    <mergeCell ref="A4:H4"/>
    <mergeCell ref="A39:G39"/>
    <mergeCell ref="A41:B41"/>
    <mergeCell ref="A50:G50"/>
    <mergeCell ref="A52:B52"/>
    <mergeCell ref="A61:G61"/>
    <mergeCell ref="A63:B63"/>
    <mergeCell ref="A72:G72"/>
    <mergeCell ref="A73:G73"/>
    <mergeCell ref="A75:B75"/>
    <mergeCell ref="A84:G84"/>
    <mergeCell ref="A85:G85"/>
    <mergeCell ref="A87:B87"/>
    <mergeCell ref="A96:G96"/>
    <mergeCell ref="A98:B98"/>
    <mergeCell ref="A107:G107"/>
  </mergeCells>
  <phoneticPr fontId="4"/>
  <conditionalFormatting sqref="D9:D13">
    <cfRule type="cellIs" dxfId="8" priority="74" operator="lessThan">
      <formula>18</formula>
    </cfRule>
  </conditionalFormatting>
  <conditionalFormatting sqref="D21:D25">
    <cfRule type="cellIs" dxfId="7" priority="19" operator="lessThan">
      <formula>18</formula>
    </cfRule>
  </conditionalFormatting>
  <conditionalFormatting sqref="D33:D37">
    <cfRule type="cellIs" dxfId="6" priority="1" operator="lessThan">
      <formula>18</formula>
    </cfRule>
  </conditionalFormatting>
  <conditionalFormatting sqref="D45:D49">
    <cfRule type="cellIs" dxfId="5" priority="4" operator="lessThan">
      <formula>35</formula>
    </cfRule>
  </conditionalFormatting>
  <conditionalFormatting sqref="D56:D60">
    <cfRule type="cellIs" dxfId="4" priority="17" operator="lessThan">
      <formula>35</formula>
    </cfRule>
  </conditionalFormatting>
  <conditionalFormatting sqref="D67:D71">
    <cfRule type="cellIs" dxfId="3" priority="5" operator="lessThan">
      <formula>18</formula>
    </cfRule>
  </conditionalFormatting>
  <conditionalFormatting sqref="D79:D83">
    <cfRule type="cellIs" dxfId="2" priority="16" operator="lessThan">
      <formula>18</formula>
    </cfRule>
  </conditionalFormatting>
  <conditionalFormatting sqref="D91:D95">
    <cfRule type="cellIs" dxfId="1" priority="6" operator="lessThan">
      <formula>30</formula>
    </cfRule>
  </conditionalFormatting>
  <conditionalFormatting sqref="D102:D106">
    <cfRule type="cellIs" dxfId="0" priority="15" operator="lessThan">
      <formula>30</formula>
    </cfRule>
  </conditionalFormatting>
  <dataValidations count="2">
    <dataValidation type="list" allowBlank="1" showInputMessage="1" showErrorMessage="1" sqref="H14" xr:uid="{0D1C38C7-26BE-354E-B239-DD77211B44BC}">
      <formula1>$L$9:$L$10</formula1>
    </dataValidation>
    <dataValidation type="list" allowBlank="1" showInputMessage="1" showErrorMessage="1" sqref="E21:E25 E91:E95 H21:H25 E33:E37 E45:E49 H33:H37 E56:E60 E67:E71 H67:H71 E10:E13 H79:H83 E79:E83 E102:E106 H10:H13" xr:uid="{C1C57221-616A-451D-A7C4-F0DB97C39771}">
      <formula1>"〇"</formula1>
    </dataValidation>
  </dataValidations>
  <printOptions horizontalCentered="1"/>
  <pageMargins left="0.43307086614173229" right="0.23622047244094491" top="0.74803149606299213" bottom="0.74803149606299213" header="0.31496062992125984" footer="0.31496062992125984"/>
  <pageSetup paperSize="9" scale="94" fitToHeight="0" orientation="portrait" r:id="rId1"/>
  <rowBreaks count="2" manualBreakCount="2">
    <brk id="39" max="7" man="1"/>
    <brk id="73" max="7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9" operator="greaterThan" id="{6AA272E9-DC90-481A-ADBA-C240469FBF45}">
            <xm:f>Facesheet!$E$8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C10:C13</xm:sqref>
        </x14:conditionalFormatting>
        <x14:conditionalFormatting xmlns:xm="http://schemas.microsoft.com/office/excel/2006/main">
          <x14:cfRule type="cellIs" priority="13" operator="greaterThan" id="{DDA4F4F2-B987-44D8-BB43-E49B2E442C51}">
            <xm:f>Facesheet!$E$8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C21:C25</xm:sqref>
        </x14:conditionalFormatting>
        <x14:conditionalFormatting xmlns:xm="http://schemas.microsoft.com/office/excel/2006/main">
          <x14:cfRule type="cellIs" priority="2" operator="greaterThan" id="{26FD8BD4-6AFF-4530-8610-352F9F7D189B}">
            <xm:f>Facesheet!$E$8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C33:C37</xm:sqref>
        </x14:conditionalFormatting>
        <x14:conditionalFormatting xmlns:xm="http://schemas.microsoft.com/office/excel/2006/main">
          <x14:cfRule type="cellIs" priority="27" operator="greaterThan" id="{799BFF56-B75A-400A-B728-C9AE941996D4}">
            <xm:f>Facesheet!$E$10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C45:C49</xm:sqref>
        </x14:conditionalFormatting>
        <x14:conditionalFormatting xmlns:xm="http://schemas.microsoft.com/office/excel/2006/main">
          <x14:cfRule type="cellIs" priority="12" operator="greaterThan" id="{27F0EAD3-4402-49E0-819E-4CA79DA3222A}">
            <xm:f>Facesheet!$E$10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C56:C60</xm:sqref>
        </x14:conditionalFormatting>
        <x14:conditionalFormatting xmlns:xm="http://schemas.microsoft.com/office/excel/2006/main">
          <x14:cfRule type="cellIs" priority="11" operator="greaterThan" id="{033DC7A8-ECBD-4C70-B6B1-ED2597074E77}">
            <xm:f>Facesheet!$E$8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C67:C71</xm:sqref>
        </x14:conditionalFormatting>
        <x14:conditionalFormatting xmlns:xm="http://schemas.microsoft.com/office/excel/2006/main">
          <x14:cfRule type="cellIs" priority="10" operator="greaterThan" id="{DB9210EE-E45B-451F-BB92-9A8713380B53}">
            <xm:f>Facesheet!$E$8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C79:C83</xm:sqref>
        </x14:conditionalFormatting>
        <x14:conditionalFormatting xmlns:xm="http://schemas.microsoft.com/office/excel/2006/main">
          <x14:cfRule type="cellIs" priority="22" operator="greaterThan" id="{6625AB49-0207-4480-9CEA-24CDC3158208}">
            <xm:f>Facesheet!$E$9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C91:C95</xm:sqref>
        </x14:conditionalFormatting>
        <x14:conditionalFormatting xmlns:xm="http://schemas.microsoft.com/office/excel/2006/main">
          <x14:cfRule type="cellIs" priority="9" operator="greaterThan" id="{9E41A0C9-2D8B-475C-9C91-338C075CBA03}">
            <xm:f>Facesheet!$E$9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C102:C106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2BBA4-48A2-4FAE-8B14-0B2AD952BC6A}">
  <sheetPr codeName="Sheet12"/>
  <dimension ref="C3:E55"/>
  <sheetViews>
    <sheetView workbookViewId="0">
      <selection activeCell="E6" sqref="E6"/>
    </sheetView>
  </sheetViews>
  <sheetFormatPr defaultRowHeight="13.5" x14ac:dyDescent="0.15"/>
  <cols>
    <col min="5" max="5" width="55" customWidth="1"/>
  </cols>
  <sheetData>
    <row r="3" spans="3:5" x14ac:dyDescent="0.15">
      <c r="C3" t="str">
        <f>IF('11.空手道'!B9="", "", '11.空手道'!B9)</f>
        <v/>
      </c>
    </row>
    <row r="4" spans="3:5" x14ac:dyDescent="0.15">
      <c r="C4" t="str">
        <f>IF('11.空手道'!B10="", "", '11.空手道'!B10)</f>
        <v/>
      </c>
    </row>
    <row r="5" spans="3:5" x14ac:dyDescent="0.15">
      <c r="C5" t="str">
        <f>IF('11.空手道'!B11="", "", '11.空手道'!B11)</f>
        <v/>
      </c>
      <c r="E5" t="s">
        <v>293</v>
      </c>
    </row>
    <row r="6" spans="3:5" x14ac:dyDescent="0.15">
      <c r="C6" t="str">
        <f>IF('11.空手道'!B12="", "", '11.空手道'!B12)</f>
        <v/>
      </c>
    </row>
    <row r="7" spans="3:5" x14ac:dyDescent="0.15">
      <c r="C7" t="str">
        <f>IF('11.空手道'!B13="", "", '11.空手道'!B13)</f>
        <v/>
      </c>
    </row>
    <row r="8" spans="3:5" x14ac:dyDescent="0.15">
      <c r="C8" t="str">
        <f>IF('11.空手道'!B20="", "", '11.空手道'!B20)</f>
        <v/>
      </c>
    </row>
    <row r="9" spans="3:5" x14ac:dyDescent="0.15">
      <c r="C9" t="str">
        <f>IF('11.空手道'!B21="", "", '11.空手道'!B21)</f>
        <v/>
      </c>
    </row>
    <row r="10" spans="3:5" x14ac:dyDescent="0.15">
      <c r="C10" t="str">
        <f>IF('11.空手道'!B22="", "", '11.空手道'!B22)</f>
        <v/>
      </c>
    </row>
    <row r="11" spans="3:5" x14ac:dyDescent="0.15">
      <c r="C11" t="str">
        <f>IF('11.空手道'!B23="", "", '11.空手道'!B23)</f>
        <v/>
      </c>
    </row>
    <row r="12" spans="3:5" x14ac:dyDescent="0.15">
      <c r="C12" t="str">
        <f>IF('11.空手道'!B24="", "", '11.空手道'!B24)</f>
        <v/>
      </c>
    </row>
    <row r="13" spans="3:5" x14ac:dyDescent="0.15">
      <c r="C13" t="str">
        <f>IF('11.空手道'!B25="", "", '11.空手道'!B25)</f>
        <v/>
      </c>
    </row>
    <row r="14" spans="3:5" x14ac:dyDescent="0.15">
      <c r="C14" t="str">
        <f>IF('11.空手道'!B32="", "", '11.空手道'!B32)</f>
        <v/>
      </c>
    </row>
    <row r="15" spans="3:5" x14ac:dyDescent="0.15">
      <c r="C15" t="str">
        <f>IF('11.空手道'!B33="", "", '11.空手道'!B33)</f>
        <v/>
      </c>
    </row>
    <row r="16" spans="3:5" x14ac:dyDescent="0.15">
      <c r="C16" t="str">
        <f>IF('11.空手道'!B34="", "", '11.空手道'!B34)</f>
        <v/>
      </c>
    </row>
    <row r="17" spans="3:3" x14ac:dyDescent="0.15">
      <c r="C17" t="str">
        <f>IF('11.空手道'!B35="", "", '11.空手道'!B35)</f>
        <v/>
      </c>
    </row>
    <row r="18" spans="3:3" x14ac:dyDescent="0.15">
      <c r="C18" t="str">
        <f>IF('11.空手道'!B36="", "", '11.空手道'!B36)</f>
        <v/>
      </c>
    </row>
    <row r="19" spans="3:3" x14ac:dyDescent="0.15">
      <c r="C19" t="str">
        <f>IF('11.空手道'!B37="", "", '11.空手道'!B37)</f>
        <v/>
      </c>
    </row>
    <row r="20" spans="3:3" x14ac:dyDescent="0.15">
      <c r="C20" t="str">
        <f>IF('11.空手道'!B44="", "", '11.空手道'!B44)</f>
        <v/>
      </c>
    </row>
    <row r="21" spans="3:3" x14ac:dyDescent="0.15">
      <c r="C21" t="str">
        <f>IF('11.空手道'!B45="", "", '11.空手道'!B45)</f>
        <v/>
      </c>
    </row>
    <row r="22" spans="3:3" x14ac:dyDescent="0.15">
      <c r="C22" t="str">
        <f>IF('11.空手道'!B46="", "", '11.空手道'!B46)</f>
        <v/>
      </c>
    </row>
    <row r="23" spans="3:3" x14ac:dyDescent="0.15">
      <c r="C23" t="str">
        <f>IF('11.空手道'!B47="", "", '11.空手道'!B47)</f>
        <v/>
      </c>
    </row>
    <row r="24" spans="3:3" x14ac:dyDescent="0.15">
      <c r="C24" t="str">
        <f>IF('11.空手道'!B48="", "", '11.空手道'!B48)</f>
        <v/>
      </c>
    </row>
    <row r="25" spans="3:3" x14ac:dyDescent="0.15">
      <c r="C25" t="str">
        <f>IF('11.空手道'!B49="", "", '11.空手道'!B49)</f>
        <v/>
      </c>
    </row>
    <row r="26" spans="3:3" x14ac:dyDescent="0.15">
      <c r="C26" t="str">
        <f>IF('11.空手道'!B55="", "", '11.空手道'!B55)</f>
        <v/>
      </c>
    </row>
    <row r="27" spans="3:3" x14ac:dyDescent="0.15">
      <c r="C27" t="str">
        <f>IF('11.空手道'!B56="", "", '11.空手道'!B56)</f>
        <v/>
      </c>
    </row>
    <row r="28" spans="3:3" x14ac:dyDescent="0.15">
      <c r="C28" t="str">
        <f>IF('11.空手道'!B57="", "", '11.空手道'!B57)</f>
        <v/>
      </c>
    </row>
    <row r="29" spans="3:3" x14ac:dyDescent="0.15">
      <c r="C29" t="str">
        <f>IF('11.空手道'!B58="", "", '11.空手道'!B58)</f>
        <v/>
      </c>
    </row>
    <row r="30" spans="3:3" x14ac:dyDescent="0.15">
      <c r="C30" t="str">
        <f>IF('11.空手道'!B59="", "", '11.空手道'!B59)</f>
        <v/>
      </c>
    </row>
    <row r="31" spans="3:3" x14ac:dyDescent="0.15">
      <c r="C31" t="str">
        <f>IF('11.空手道'!B60="", "", '11.空手道'!B60)</f>
        <v/>
      </c>
    </row>
    <row r="32" spans="3:3" x14ac:dyDescent="0.15">
      <c r="C32" t="str">
        <f>IF('11.空手道'!B66="", "", '11.空手道'!B66)</f>
        <v/>
      </c>
    </row>
    <row r="33" spans="3:3" x14ac:dyDescent="0.15">
      <c r="C33" t="str">
        <f>IF('11.空手道'!B67="", "", '11.空手道'!B67)</f>
        <v/>
      </c>
    </row>
    <row r="34" spans="3:3" x14ac:dyDescent="0.15">
      <c r="C34" t="str">
        <f>IF('11.空手道'!B68="", "", '11.空手道'!B68)</f>
        <v/>
      </c>
    </row>
    <row r="35" spans="3:3" x14ac:dyDescent="0.15">
      <c r="C35" t="str">
        <f>IF('11.空手道'!B69="", "", '11.空手道'!B69)</f>
        <v/>
      </c>
    </row>
    <row r="36" spans="3:3" x14ac:dyDescent="0.15">
      <c r="C36" t="str">
        <f>IF('11.空手道'!B70="", "", '11.空手道'!B70)</f>
        <v/>
      </c>
    </row>
    <row r="37" spans="3:3" x14ac:dyDescent="0.15">
      <c r="C37" t="str">
        <f>IF('11.空手道'!B71="", "", '11.空手道'!B71)</f>
        <v/>
      </c>
    </row>
    <row r="38" spans="3:3" x14ac:dyDescent="0.15">
      <c r="C38" t="str">
        <f>IF('11.空手道'!B78="", "", '11.空手道'!B78)</f>
        <v/>
      </c>
    </row>
    <row r="39" spans="3:3" x14ac:dyDescent="0.15">
      <c r="C39" t="str">
        <f>IF('11.空手道'!B79="", "", '11.空手道'!B79)</f>
        <v/>
      </c>
    </row>
    <row r="40" spans="3:3" x14ac:dyDescent="0.15">
      <c r="C40" t="str">
        <f>IF('11.空手道'!B80="", "", '11.空手道'!B80)</f>
        <v/>
      </c>
    </row>
    <row r="41" spans="3:3" x14ac:dyDescent="0.15">
      <c r="C41" t="str">
        <f>IF('11.空手道'!B81="", "", '11.空手道'!B81)</f>
        <v/>
      </c>
    </row>
    <row r="42" spans="3:3" x14ac:dyDescent="0.15">
      <c r="C42" t="str">
        <f>IF('11.空手道'!B82="", "", '11.空手道'!B82)</f>
        <v/>
      </c>
    </row>
    <row r="43" spans="3:3" x14ac:dyDescent="0.15">
      <c r="C43" t="str">
        <f>IF('11.空手道'!B83="", "", '11.空手道'!B83)</f>
        <v/>
      </c>
    </row>
    <row r="44" spans="3:3" x14ac:dyDescent="0.15">
      <c r="C44" t="str">
        <f>IF('11.空手道'!B90="", "", '11.空手道'!B90)</f>
        <v/>
      </c>
    </row>
    <row r="45" spans="3:3" x14ac:dyDescent="0.15">
      <c r="C45" t="str">
        <f>IF('11.空手道'!B91="", "", '11.空手道'!B91)</f>
        <v/>
      </c>
    </row>
    <row r="46" spans="3:3" x14ac:dyDescent="0.15">
      <c r="C46" t="str">
        <f>IF('11.空手道'!B92="", "", '11.空手道'!B92)</f>
        <v/>
      </c>
    </row>
    <row r="47" spans="3:3" x14ac:dyDescent="0.15">
      <c r="C47" t="str">
        <f>IF('11.空手道'!B93="", "", '11.空手道'!B93)</f>
        <v/>
      </c>
    </row>
    <row r="48" spans="3:3" x14ac:dyDescent="0.15">
      <c r="C48" t="str">
        <f>IF('11.空手道'!B94="", "", '11.空手道'!B94)</f>
        <v/>
      </c>
    </row>
    <row r="49" spans="3:3" x14ac:dyDescent="0.15">
      <c r="C49" t="str">
        <f>IF('11.空手道'!B95="", "", '11.空手道'!B95)</f>
        <v/>
      </c>
    </row>
    <row r="50" spans="3:3" x14ac:dyDescent="0.15">
      <c r="C50" t="str">
        <f>IF('11.空手道'!B101="", "", '11.空手道'!B101)</f>
        <v/>
      </c>
    </row>
    <row r="51" spans="3:3" x14ac:dyDescent="0.15">
      <c r="C51" t="str">
        <f>IF('11.空手道'!B102="", "", '11.空手道'!B102)</f>
        <v/>
      </c>
    </row>
    <row r="52" spans="3:3" x14ac:dyDescent="0.15">
      <c r="C52" t="str">
        <f>IF('11.空手道'!B103="", "", '11.空手道'!B103)</f>
        <v/>
      </c>
    </row>
    <row r="53" spans="3:3" x14ac:dyDescent="0.15">
      <c r="C53" t="str">
        <f>IF('11.空手道'!B104="", "", '11.空手道'!B104)</f>
        <v/>
      </c>
    </row>
    <row r="54" spans="3:3" x14ac:dyDescent="0.15">
      <c r="C54" t="str">
        <f>IF('11.空手道'!B105="", "", '11.空手道'!B105)</f>
        <v/>
      </c>
    </row>
    <row r="55" spans="3:3" x14ac:dyDescent="0.15">
      <c r="C55" t="str">
        <f>IF('11.空手道'!B106="", "", '11.空手道'!B106)</f>
        <v/>
      </c>
    </row>
  </sheetData>
  <phoneticPr fontId="4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Sheet51">
    <pageSetUpPr fitToPage="1"/>
  </sheetPr>
  <dimension ref="A1:G18"/>
  <sheetViews>
    <sheetView view="pageBreakPreview" zoomScale="40" zoomScaleNormal="100" zoomScaleSheetLayoutView="40" workbookViewId="0">
      <pane ySplit="5" topLeftCell="A6" activePane="bottomLeft" state="frozen"/>
      <selection activeCell="E78" sqref="E78"/>
      <selection pane="bottomLeft" activeCell="F9" sqref="F9:F17"/>
    </sheetView>
  </sheetViews>
  <sheetFormatPr defaultColWidth="9" defaultRowHeight="14.25" x14ac:dyDescent="0.15"/>
  <cols>
    <col min="1" max="1" width="7.625" style="46" customWidth="1"/>
    <col min="2" max="2" width="7.125" style="46" customWidth="1"/>
    <col min="3" max="3" width="18.75" style="46" customWidth="1"/>
    <col min="4" max="4" width="14.25" style="46" customWidth="1"/>
    <col min="5" max="5" width="6.75" style="46" customWidth="1"/>
    <col min="6" max="6" width="40.125" style="46" customWidth="1"/>
    <col min="7" max="7" width="5" style="46" customWidth="1"/>
    <col min="8" max="16384" width="9" style="46"/>
  </cols>
  <sheetData>
    <row r="1" spans="1:7" x14ac:dyDescent="0.15">
      <c r="A1" s="320"/>
      <c r="B1" s="320"/>
      <c r="C1" s="320"/>
      <c r="D1" s="7"/>
      <c r="E1" s="7"/>
      <c r="F1" s="126" t="s">
        <v>277</v>
      </c>
      <c r="G1" s="81"/>
    </row>
    <row r="2" spans="1:7" ht="18.75" x14ac:dyDescent="0.15">
      <c r="A2" s="514" t="str">
        <f>"第"&amp;Facesheet!$B$2&amp;"回福岡県民スポーツ大会"</f>
        <v>第69回福岡県民スポーツ大会</v>
      </c>
      <c r="B2" s="514"/>
      <c r="C2" s="514"/>
      <c r="D2" s="514"/>
      <c r="E2" s="7"/>
      <c r="F2" s="126"/>
      <c r="G2" s="7"/>
    </row>
    <row r="3" spans="1:7" x14ac:dyDescent="0.15">
      <c r="A3" s="47"/>
      <c r="B3" s="47"/>
      <c r="C3" s="47"/>
      <c r="D3" s="7"/>
      <c r="E3" s="7"/>
      <c r="F3" s="7"/>
    </row>
    <row r="4" spans="1:7" ht="25.5" x14ac:dyDescent="0.15">
      <c r="A4" s="483" t="s">
        <v>246</v>
      </c>
      <c r="B4" s="483"/>
      <c r="C4" s="483"/>
      <c r="D4" s="483"/>
      <c r="E4" s="483"/>
      <c r="F4" s="483"/>
      <c r="G4" s="47"/>
    </row>
    <row r="5" spans="1:7" ht="19.5" customHeight="1" x14ac:dyDescent="0.15">
      <c r="A5" s="303" t="s">
        <v>247</v>
      </c>
      <c r="B5" s="303"/>
      <c r="C5" s="196">
        <f>①役員名簿!$B$7</f>
        <v>0</v>
      </c>
      <c r="D5" s="197" t="s">
        <v>248</v>
      </c>
      <c r="E5" s="7"/>
      <c r="F5" s="7"/>
      <c r="G5" s="7"/>
    </row>
    <row r="6" spans="1:7" ht="24" customHeight="1" x14ac:dyDescent="0.15">
      <c r="A6" s="517" t="s">
        <v>249</v>
      </c>
      <c r="B6" s="517"/>
      <c r="E6" s="7"/>
      <c r="F6" s="81"/>
      <c r="G6" s="81"/>
    </row>
    <row r="7" spans="1:7" ht="7.5" customHeight="1" x14ac:dyDescent="0.15">
      <c r="A7" s="81"/>
      <c r="B7" s="81"/>
      <c r="C7" s="81"/>
      <c r="D7" s="81"/>
      <c r="E7" s="81"/>
      <c r="F7" s="81"/>
      <c r="G7" s="81"/>
    </row>
    <row r="8" spans="1:7" ht="27.75" customHeight="1" x14ac:dyDescent="0.15">
      <c r="A8" s="518"/>
      <c r="B8" s="353"/>
      <c r="C8" s="149" t="s">
        <v>250</v>
      </c>
      <c r="D8" s="146" t="s">
        <v>251</v>
      </c>
      <c r="E8" s="146" t="s">
        <v>252</v>
      </c>
      <c r="F8" s="146" t="s">
        <v>253</v>
      </c>
      <c r="G8" s="320"/>
    </row>
    <row r="9" spans="1:7" ht="39.950000000000003" customHeight="1" x14ac:dyDescent="0.15">
      <c r="A9" s="322" t="s">
        <v>254</v>
      </c>
      <c r="B9" s="323"/>
      <c r="C9" s="44"/>
      <c r="D9" s="95"/>
      <c r="E9" s="204" t="str">
        <f>IF(D9="","",DATEDIF(D9,Facesheet!$B$3,"Y"))</f>
        <v/>
      </c>
      <c r="F9" s="40"/>
      <c r="G9" s="320"/>
    </row>
    <row r="10" spans="1:7" ht="39.950000000000003" customHeight="1" x14ac:dyDescent="0.15">
      <c r="A10" s="205" t="s">
        <v>255</v>
      </c>
      <c r="B10" s="206" t="s">
        <v>256</v>
      </c>
      <c r="C10" s="44"/>
      <c r="D10" s="95"/>
      <c r="E10" s="204" t="str">
        <f>IF(D10="","",DATEDIF(D10,Facesheet!$B$3,"Y"))</f>
        <v/>
      </c>
      <c r="F10" s="39"/>
      <c r="G10" s="320"/>
    </row>
    <row r="11" spans="1:7" ht="39.950000000000003" customHeight="1" x14ac:dyDescent="0.15">
      <c r="A11" s="207" t="s">
        <v>257</v>
      </c>
      <c r="B11" s="206" t="s">
        <v>258</v>
      </c>
      <c r="C11" s="44"/>
      <c r="D11" s="95"/>
      <c r="E11" s="204" t="str">
        <f>IF(D11="","",DATEDIF(D11,Facesheet!$B$3,"Y"))</f>
        <v/>
      </c>
      <c r="F11" s="39"/>
      <c r="G11" s="320"/>
    </row>
    <row r="12" spans="1:7" ht="39.950000000000003" customHeight="1" x14ac:dyDescent="0.15">
      <c r="A12" s="207" t="s">
        <v>257</v>
      </c>
      <c r="B12" s="206" t="s">
        <v>259</v>
      </c>
      <c r="C12" s="44"/>
      <c r="D12" s="95"/>
      <c r="E12" s="204" t="str">
        <f>IF(D12="","",DATEDIF(D12,Facesheet!$B$3,"Y"))</f>
        <v/>
      </c>
      <c r="F12" s="14"/>
      <c r="G12" s="320"/>
    </row>
    <row r="13" spans="1:7" ht="39.950000000000003" customHeight="1" x14ac:dyDescent="0.15">
      <c r="A13" s="208" t="s">
        <v>257</v>
      </c>
      <c r="B13" s="206" t="s">
        <v>260</v>
      </c>
      <c r="C13" s="44"/>
      <c r="D13" s="95"/>
      <c r="E13" s="204" t="str">
        <f>IF(D13="","",DATEDIF(D13,Facesheet!$B$3,"Y"))</f>
        <v/>
      </c>
      <c r="F13" s="39"/>
      <c r="G13" s="320"/>
    </row>
    <row r="14" spans="1:7" ht="39.950000000000003" customHeight="1" x14ac:dyDescent="0.15">
      <c r="A14" s="205" t="s">
        <v>261</v>
      </c>
      <c r="B14" s="206" t="s">
        <v>256</v>
      </c>
      <c r="C14" s="44"/>
      <c r="D14" s="95"/>
      <c r="E14" s="204" t="str">
        <f>IF(D14="","",DATEDIF(D14,Facesheet!$B$3,"Y"))</f>
        <v/>
      </c>
      <c r="F14" s="39"/>
      <c r="G14" s="320"/>
    </row>
    <row r="15" spans="1:7" ht="39.950000000000003" customHeight="1" x14ac:dyDescent="0.15">
      <c r="A15" s="205" t="s">
        <v>261</v>
      </c>
      <c r="B15" s="206" t="s">
        <v>258</v>
      </c>
      <c r="C15" s="44"/>
      <c r="D15" s="95"/>
      <c r="E15" s="204" t="str">
        <f>IF(D15="","",DATEDIF(D15,Facesheet!$B$3,"Y"))</f>
        <v/>
      </c>
      <c r="F15" s="39"/>
      <c r="G15" s="320"/>
    </row>
    <row r="16" spans="1:7" ht="39.950000000000003" customHeight="1" x14ac:dyDescent="0.15">
      <c r="A16" s="205" t="s">
        <v>261</v>
      </c>
      <c r="B16" s="206" t="s">
        <v>259</v>
      </c>
      <c r="C16" s="44"/>
      <c r="D16" s="95"/>
      <c r="E16" s="204" t="str">
        <f>IF(D16="","",DATEDIF(D16,Facesheet!$B$3,"Y"))</f>
        <v/>
      </c>
      <c r="F16" s="14"/>
      <c r="G16" s="320"/>
    </row>
    <row r="17" spans="1:7" ht="39.950000000000003" customHeight="1" x14ac:dyDescent="0.15">
      <c r="A17" s="207" t="s">
        <v>261</v>
      </c>
      <c r="B17" s="206" t="s">
        <v>260</v>
      </c>
      <c r="C17" s="44"/>
      <c r="D17" s="95"/>
      <c r="E17" s="204" t="str">
        <f>IF(D17="","",DATEDIF(D17,Facesheet!$B$3,"Y"))</f>
        <v/>
      </c>
      <c r="F17" s="39"/>
      <c r="G17" s="320"/>
    </row>
    <row r="18" spans="1:7" ht="22.5" customHeight="1" x14ac:dyDescent="0.15">
      <c r="A18" s="481" t="s">
        <v>262</v>
      </c>
      <c r="B18" s="516"/>
      <c r="C18" s="516"/>
      <c r="D18" s="516"/>
      <c r="E18" s="516"/>
      <c r="F18" s="516"/>
      <c r="G18" s="7"/>
    </row>
  </sheetData>
  <sheetProtection algorithmName="SHA-512" hashValue="j7q8Bbf6//Qw4lOpocHDMqlfwaonH1j3oSGPyRuohjRxZLDoOjrxlszJHdtwBjjK5DdR/FwUDt8t6xaCTrN24g==" saltValue="v91KtUaSjAjVEJEgA/lF5w==" spinCount="100000" sheet="1" selectLockedCells="1"/>
  <mergeCells count="9">
    <mergeCell ref="A1:C1"/>
    <mergeCell ref="A4:F4"/>
    <mergeCell ref="A2:D2"/>
    <mergeCell ref="A5:B5"/>
    <mergeCell ref="A18:F18"/>
    <mergeCell ref="G8:G17"/>
    <mergeCell ref="A9:B9"/>
    <mergeCell ref="A6:B6"/>
    <mergeCell ref="A8:B8"/>
  </mergeCells>
  <phoneticPr fontId="4"/>
  <printOptions horizontalCentered="1"/>
  <pageMargins left="0.43307086614173229" right="0.23622047244094491" top="0.74803149606299213" bottom="0.74803149606299213" header="0.31496062992125984" footer="0.31496062992125984"/>
  <pageSetup paperSize="9" scale="9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/>
  <dimension ref="A1:D559"/>
  <sheetViews>
    <sheetView tabSelected="1" view="pageBreakPreview" topLeftCell="A8" zoomScaleNormal="100" zoomScaleSheetLayoutView="100" workbookViewId="0">
      <selection activeCell="A10" sqref="A10:A26"/>
    </sheetView>
  </sheetViews>
  <sheetFormatPr defaultColWidth="8.875" defaultRowHeight="13.5" x14ac:dyDescent="0.15"/>
  <cols>
    <col min="1" max="1" width="13.375" style="52" customWidth="1"/>
    <col min="2" max="2" width="18.375" style="52" customWidth="1"/>
    <col min="3" max="3" width="39.625" style="52" customWidth="1"/>
    <col min="4" max="4" width="10.625" style="52" customWidth="1"/>
    <col min="5" max="104" width="3.625" style="52" customWidth="1"/>
    <col min="105" max="16384" width="8.875" style="52"/>
  </cols>
  <sheetData>
    <row r="1" spans="1:4" ht="20.25" customHeight="1" x14ac:dyDescent="0.15">
      <c r="D1" s="53"/>
    </row>
    <row r="2" spans="1:4" ht="20.25" customHeight="1" x14ac:dyDescent="0.15">
      <c r="A2" s="54" t="str">
        <f>"第"&amp;Facesheet!$B$2&amp;"回福岡県民スポーツ大会"</f>
        <v>第69回福岡県民スポーツ大会</v>
      </c>
      <c r="B2" s="54"/>
      <c r="C2" s="54"/>
      <c r="D2" s="53"/>
    </row>
    <row r="3" spans="1:4" ht="27" customHeight="1" x14ac:dyDescent="0.15">
      <c r="D3" s="53"/>
    </row>
    <row r="4" spans="1:4" s="53" customFormat="1" ht="30.75" customHeight="1" x14ac:dyDescent="0.15">
      <c r="A4" s="279" t="s">
        <v>33</v>
      </c>
      <c r="B4" s="279"/>
      <c r="C4" s="279"/>
      <c r="D4" s="279"/>
    </row>
    <row r="5" spans="1:4" s="53" customFormat="1" ht="21.75" customHeight="1" x14ac:dyDescent="0.15"/>
    <row r="6" spans="1:4" s="53" customFormat="1" ht="27" customHeight="1" x14ac:dyDescent="0.15">
      <c r="B6" s="69" t="s">
        <v>34</v>
      </c>
      <c r="C6" s="70" t="s">
        <v>35</v>
      </c>
    </row>
    <row r="7" spans="1:4" s="53" customFormat="1" ht="43.5" customHeight="1" x14ac:dyDescent="0.15">
      <c r="A7" s="71"/>
      <c r="B7" s="55"/>
      <c r="C7" s="56"/>
    </row>
    <row r="8" spans="1:4" s="53" customFormat="1" ht="21.75" customHeight="1" x14ac:dyDescent="0.15">
      <c r="A8" s="71"/>
      <c r="B8" s="72"/>
      <c r="D8" s="72"/>
    </row>
    <row r="9" spans="1:4" s="53" customFormat="1" ht="27" customHeight="1" x14ac:dyDescent="0.15">
      <c r="A9" s="77" t="s">
        <v>36</v>
      </c>
      <c r="B9" s="77" t="s">
        <v>37</v>
      </c>
      <c r="C9" s="77" t="s">
        <v>38</v>
      </c>
      <c r="D9" s="77" t="s">
        <v>39</v>
      </c>
    </row>
    <row r="10" spans="1:4" s="53" customFormat="1" ht="27" customHeight="1" x14ac:dyDescent="0.15">
      <c r="A10" s="57" t="s">
        <v>40</v>
      </c>
      <c r="B10" s="58"/>
      <c r="C10" s="59"/>
      <c r="D10" s="57"/>
    </row>
    <row r="11" spans="1:4" s="53" customFormat="1" ht="27" customHeight="1" x14ac:dyDescent="0.15">
      <c r="A11" s="57" t="s">
        <v>41</v>
      </c>
      <c r="B11" s="58"/>
      <c r="C11" s="59"/>
      <c r="D11" s="57"/>
    </row>
    <row r="12" spans="1:4" s="53" customFormat="1" ht="27" customHeight="1" x14ac:dyDescent="0.15">
      <c r="A12" s="57" t="s">
        <v>41</v>
      </c>
      <c r="B12" s="519"/>
      <c r="C12" s="59"/>
      <c r="D12" s="57"/>
    </row>
    <row r="13" spans="1:4" s="53" customFormat="1" ht="27" customHeight="1" x14ac:dyDescent="0.15">
      <c r="A13" s="57" t="s">
        <v>42</v>
      </c>
      <c r="B13" s="58"/>
      <c r="C13" s="59"/>
      <c r="D13" s="57"/>
    </row>
    <row r="14" spans="1:4" s="53" customFormat="1" ht="27" customHeight="1" x14ac:dyDescent="0.15">
      <c r="A14" s="57" t="s">
        <v>43</v>
      </c>
      <c r="B14" s="58"/>
      <c r="C14" s="59"/>
      <c r="D14" s="57"/>
    </row>
    <row r="15" spans="1:4" s="53" customFormat="1" ht="27" customHeight="1" x14ac:dyDescent="0.15">
      <c r="A15" s="57" t="s">
        <v>43</v>
      </c>
      <c r="B15" s="58"/>
      <c r="C15" s="59"/>
      <c r="D15" s="57"/>
    </row>
    <row r="16" spans="1:4" s="53" customFormat="1" ht="27" customHeight="1" x14ac:dyDescent="0.15">
      <c r="A16" s="57" t="s">
        <v>43</v>
      </c>
      <c r="B16" s="58"/>
      <c r="C16" s="59"/>
      <c r="D16" s="57"/>
    </row>
    <row r="17" spans="1:4" s="53" customFormat="1" ht="27" customHeight="1" x14ac:dyDescent="0.15">
      <c r="A17" s="57" t="s">
        <v>43</v>
      </c>
      <c r="B17" s="58"/>
      <c r="C17" s="59"/>
      <c r="D17" s="57"/>
    </row>
    <row r="18" spans="1:4" s="53" customFormat="1" ht="27" customHeight="1" x14ac:dyDescent="0.15">
      <c r="A18" s="57" t="s">
        <v>43</v>
      </c>
      <c r="B18" s="58"/>
      <c r="C18" s="59"/>
      <c r="D18" s="57"/>
    </row>
    <row r="19" spans="1:4" s="53" customFormat="1" ht="27" customHeight="1" x14ac:dyDescent="0.15">
      <c r="A19" s="57" t="s">
        <v>43</v>
      </c>
      <c r="B19" s="58"/>
      <c r="C19" s="59"/>
      <c r="D19" s="57"/>
    </row>
    <row r="20" spans="1:4" s="53" customFormat="1" ht="27" customHeight="1" x14ac:dyDescent="0.15">
      <c r="A20" s="57" t="s">
        <v>43</v>
      </c>
      <c r="B20" s="58"/>
      <c r="C20" s="59"/>
      <c r="D20" s="57"/>
    </row>
    <row r="21" spans="1:4" s="53" customFormat="1" ht="27" customHeight="1" x14ac:dyDescent="0.15">
      <c r="A21" s="57" t="s">
        <v>43</v>
      </c>
      <c r="B21" s="58"/>
      <c r="C21" s="59"/>
      <c r="D21" s="57"/>
    </row>
    <row r="22" spans="1:4" s="53" customFormat="1" ht="27" customHeight="1" x14ac:dyDescent="0.15">
      <c r="A22" s="57" t="s">
        <v>43</v>
      </c>
      <c r="B22" s="58"/>
      <c r="C22" s="59"/>
      <c r="D22" s="57"/>
    </row>
    <row r="23" spans="1:4" s="53" customFormat="1" ht="27" customHeight="1" x14ac:dyDescent="0.15">
      <c r="A23" s="57" t="s">
        <v>44</v>
      </c>
      <c r="B23" s="58"/>
      <c r="C23" s="59"/>
      <c r="D23" s="57"/>
    </row>
    <row r="24" spans="1:4" s="53" customFormat="1" ht="27" customHeight="1" x14ac:dyDescent="0.15">
      <c r="A24" s="57" t="s">
        <v>44</v>
      </c>
      <c r="B24" s="58"/>
      <c r="C24" s="59"/>
      <c r="D24" s="57"/>
    </row>
    <row r="25" spans="1:4" s="53" customFormat="1" ht="27" customHeight="1" x14ac:dyDescent="0.15">
      <c r="A25" s="57" t="s">
        <v>44</v>
      </c>
      <c r="B25" s="58"/>
      <c r="C25" s="59"/>
      <c r="D25" s="57"/>
    </row>
    <row r="26" spans="1:4" s="53" customFormat="1" ht="27" customHeight="1" x14ac:dyDescent="0.15">
      <c r="A26" s="57" t="s">
        <v>44</v>
      </c>
      <c r="B26" s="58"/>
      <c r="C26" s="59"/>
      <c r="D26" s="57"/>
    </row>
    <row r="27" spans="1:4" s="53" customFormat="1" ht="21.75" customHeight="1" x14ac:dyDescent="0.15"/>
    <row r="28" spans="1:4" s="53" customFormat="1" ht="21.75" customHeight="1" x14ac:dyDescent="0.15"/>
    <row r="29" spans="1:4" s="53" customFormat="1" ht="21.75" customHeight="1" x14ac:dyDescent="0.15"/>
    <row r="30" spans="1:4" s="53" customFormat="1" ht="21.75" customHeight="1" x14ac:dyDescent="0.15"/>
    <row r="31" spans="1:4" s="53" customFormat="1" ht="21.75" customHeight="1" x14ac:dyDescent="0.15"/>
    <row r="32" spans="1:4" s="53" customFormat="1" ht="21.75" customHeight="1" x14ac:dyDescent="0.15"/>
    <row r="33" s="53" customFormat="1" ht="21.75" customHeight="1" x14ac:dyDescent="0.15"/>
    <row r="34" s="53" customFormat="1" ht="21.75" customHeight="1" x14ac:dyDescent="0.15"/>
    <row r="35" s="53" customFormat="1" ht="21.75" customHeight="1" x14ac:dyDescent="0.15"/>
    <row r="36" s="53" customFormat="1" ht="21.75" customHeight="1" x14ac:dyDescent="0.15"/>
    <row r="37" s="53" customFormat="1" ht="21.75" customHeight="1" x14ac:dyDescent="0.15"/>
    <row r="38" s="53" customFormat="1" ht="21.75" customHeight="1" x14ac:dyDescent="0.15"/>
    <row r="39" s="53" customFormat="1" ht="21.75" customHeight="1" x14ac:dyDescent="0.15"/>
    <row r="40" s="53" customFormat="1" ht="21.75" customHeight="1" x14ac:dyDescent="0.15"/>
    <row r="41" s="53" customFormat="1" ht="21.75" customHeight="1" x14ac:dyDescent="0.15"/>
    <row r="42" s="53" customFormat="1" ht="21.75" customHeight="1" x14ac:dyDescent="0.15"/>
    <row r="43" s="53" customFormat="1" ht="21.75" customHeight="1" x14ac:dyDescent="0.15"/>
    <row r="44" s="53" customFormat="1" ht="21.75" customHeight="1" x14ac:dyDescent="0.15"/>
    <row r="45" s="53" customFormat="1" ht="21.75" customHeight="1" x14ac:dyDescent="0.15"/>
    <row r="46" s="53" customFormat="1" ht="21.75" customHeight="1" x14ac:dyDescent="0.15"/>
    <row r="47" s="53" customFormat="1" ht="21.75" customHeight="1" x14ac:dyDescent="0.15"/>
    <row r="48" s="53" customFormat="1" ht="21.75" customHeight="1" x14ac:dyDescent="0.15"/>
    <row r="49" s="53" customFormat="1" ht="21.75" customHeight="1" x14ac:dyDescent="0.15"/>
    <row r="50" s="53" customFormat="1" ht="21.75" customHeight="1" x14ac:dyDescent="0.15"/>
    <row r="51" s="53" customFormat="1" ht="21.75" customHeight="1" x14ac:dyDescent="0.15"/>
    <row r="52" s="53" customFormat="1" ht="21.75" customHeight="1" x14ac:dyDescent="0.15"/>
    <row r="53" s="53" customFormat="1" ht="21.75" customHeight="1" x14ac:dyDescent="0.15"/>
    <row r="54" s="53" customFormat="1" ht="21.75" customHeight="1" x14ac:dyDescent="0.15"/>
    <row r="55" s="53" customFormat="1" ht="21.75" customHeight="1" x14ac:dyDescent="0.15"/>
    <row r="56" s="53" customFormat="1" ht="21.75" customHeight="1" x14ac:dyDescent="0.15"/>
    <row r="57" s="53" customFormat="1" ht="21.75" customHeight="1" x14ac:dyDescent="0.15"/>
    <row r="58" s="53" customFormat="1" ht="21.75" customHeight="1" x14ac:dyDescent="0.15"/>
    <row r="59" s="53" customFormat="1" ht="21.75" customHeight="1" x14ac:dyDescent="0.15"/>
    <row r="60" s="53" customFormat="1" ht="21.75" customHeight="1" x14ac:dyDescent="0.15"/>
    <row r="61" s="53" customFormat="1" ht="21.75" customHeight="1" x14ac:dyDescent="0.15"/>
    <row r="62" s="53" customFormat="1" ht="21.75" customHeight="1" x14ac:dyDescent="0.15"/>
    <row r="63" s="53" customFormat="1" ht="21.75" customHeight="1" x14ac:dyDescent="0.15"/>
    <row r="64" s="53" customFormat="1" ht="21.75" customHeight="1" x14ac:dyDescent="0.15"/>
    <row r="65" s="53" customFormat="1" ht="21.75" customHeight="1" x14ac:dyDescent="0.15"/>
    <row r="66" s="53" customFormat="1" ht="21.75" customHeight="1" x14ac:dyDescent="0.15"/>
    <row r="67" s="53" customFormat="1" ht="21.75" customHeight="1" x14ac:dyDescent="0.15"/>
    <row r="68" s="53" customFormat="1" ht="21.75" customHeight="1" x14ac:dyDescent="0.15"/>
    <row r="69" s="53" customFormat="1" ht="21.75" customHeight="1" x14ac:dyDescent="0.15"/>
    <row r="70" s="53" customFormat="1" ht="21.75" customHeight="1" x14ac:dyDescent="0.15"/>
    <row r="71" s="53" customFormat="1" ht="21.75" customHeight="1" x14ac:dyDescent="0.15"/>
    <row r="72" s="53" customFormat="1" ht="21.75" customHeight="1" x14ac:dyDescent="0.15"/>
    <row r="73" s="53" customFormat="1" ht="21.75" customHeight="1" x14ac:dyDescent="0.15"/>
    <row r="74" s="53" customFormat="1" ht="21.75" customHeight="1" x14ac:dyDescent="0.15"/>
    <row r="75" s="53" customFormat="1" ht="21.75" customHeight="1" x14ac:dyDescent="0.15"/>
    <row r="76" s="53" customFormat="1" ht="21.75" customHeight="1" x14ac:dyDescent="0.15"/>
    <row r="77" s="53" customFormat="1" ht="21.75" customHeight="1" x14ac:dyDescent="0.15"/>
    <row r="78" s="53" customFormat="1" ht="21.75" customHeight="1" x14ac:dyDescent="0.15"/>
    <row r="79" s="53" customFormat="1" ht="21.75" customHeight="1" x14ac:dyDescent="0.15"/>
    <row r="80" s="53" customFormat="1" ht="21.75" customHeight="1" x14ac:dyDescent="0.15"/>
    <row r="81" s="53" customFormat="1" ht="21.75" customHeight="1" x14ac:dyDescent="0.15"/>
    <row r="82" s="53" customFormat="1" ht="21.75" customHeight="1" x14ac:dyDescent="0.15"/>
    <row r="83" s="53" customFormat="1" ht="21.75" customHeight="1" x14ac:dyDescent="0.15"/>
    <row r="84" s="53" customFormat="1" ht="21.75" customHeight="1" x14ac:dyDescent="0.15"/>
    <row r="85" s="53" customFormat="1" ht="21.75" customHeight="1" x14ac:dyDescent="0.15"/>
    <row r="86" s="53" customFormat="1" ht="21.75" customHeight="1" x14ac:dyDescent="0.15"/>
    <row r="87" s="53" customFormat="1" ht="21.75" customHeight="1" x14ac:dyDescent="0.15"/>
    <row r="88" s="53" customFormat="1" ht="21.75" customHeight="1" x14ac:dyDescent="0.15"/>
    <row r="89" s="53" customFormat="1" ht="21.75" customHeight="1" x14ac:dyDescent="0.15"/>
    <row r="90" s="53" customFormat="1" ht="21.75" customHeight="1" x14ac:dyDescent="0.15"/>
    <row r="91" s="53" customFormat="1" ht="21.75" customHeight="1" x14ac:dyDescent="0.15"/>
    <row r="92" s="53" customFormat="1" ht="21.75" customHeight="1" x14ac:dyDescent="0.15"/>
    <row r="93" s="53" customFormat="1" ht="21.75" customHeight="1" x14ac:dyDescent="0.15"/>
    <row r="94" s="53" customFormat="1" ht="21.75" customHeight="1" x14ac:dyDescent="0.15"/>
    <row r="95" s="53" customFormat="1" ht="21.75" customHeight="1" x14ac:dyDescent="0.15"/>
    <row r="96" s="53" customFormat="1" ht="21.75" customHeight="1" x14ac:dyDescent="0.15"/>
    <row r="97" s="53" customFormat="1" ht="21.75" customHeight="1" x14ac:dyDescent="0.15"/>
    <row r="98" s="53" customFormat="1" ht="21.75" customHeight="1" x14ac:dyDescent="0.15"/>
    <row r="99" s="53" customFormat="1" ht="21.75" customHeight="1" x14ac:dyDescent="0.15"/>
    <row r="100" s="53" customFormat="1" ht="21.75" customHeight="1" x14ac:dyDescent="0.15"/>
    <row r="101" s="53" customFormat="1" ht="21.75" customHeight="1" x14ac:dyDescent="0.15"/>
    <row r="102" s="53" customFormat="1" ht="21.75" customHeight="1" x14ac:dyDescent="0.15"/>
    <row r="103" s="53" customFormat="1" ht="21.75" customHeight="1" x14ac:dyDescent="0.15"/>
    <row r="104" s="53" customFormat="1" ht="21.75" customHeight="1" x14ac:dyDescent="0.15"/>
    <row r="105" s="53" customFormat="1" ht="21.75" customHeight="1" x14ac:dyDescent="0.15"/>
    <row r="106" s="53" customFormat="1" ht="21.75" customHeight="1" x14ac:dyDescent="0.15"/>
    <row r="107" s="53" customFormat="1" ht="21.75" customHeight="1" x14ac:dyDescent="0.15"/>
    <row r="108" s="53" customFormat="1" ht="21.75" customHeight="1" x14ac:dyDescent="0.15"/>
    <row r="109" s="53" customFormat="1" ht="21.75" customHeight="1" x14ac:dyDescent="0.15"/>
    <row r="110" s="53" customFormat="1" ht="21.75" customHeight="1" x14ac:dyDescent="0.15"/>
    <row r="111" s="53" customFormat="1" ht="21.75" customHeight="1" x14ac:dyDescent="0.15"/>
    <row r="112" s="53" customFormat="1" ht="21.75" customHeight="1" x14ac:dyDescent="0.15"/>
    <row r="113" s="53" customFormat="1" ht="21.75" customHeight="1" x14ac:dyDescent="0.15"/>
    <row r="114" s="53" customFormat="1" ht="21.75" customHeight="1" x14ac:dyDescent="0.15"/>
    <row r="115" s="53" customFormat="1" ht="21.75" customHeight="1" x14ac:dyDescent="0.15"/>
    <row r="116" s="53" customFormat="1" ht="21.75" customHeight="1" x14ac:dyDescent="0.15"/>
    <row r="117" s="53" customFormat="1" ht="21.75" customHeight="1" x14ac:dyDescent="0.15"/>
    <row r="118" s="53" customFormat="1" ht="21.75" customHeight="1" x14ac:dyDescent="0.15"/>
    <row r="119" s="53" customFormat="1" ht="21.75" customHeight="1" x14ac:dyDescent="0.15"/>
    <row r="120" s="53" customFormat="1" ht="21.75" customHeight="1" x14ac:dyDescent="0.15"/>
    <row r="121" s="53" customFormat="1" ht="21.75" customHeight="1" x14ac:dyDescent="0.15"/>
    <row r="122" s="53" customFormat="1" ht="21.75" customHeight="1" x14ac:dyDescent="0.15"/>
    <row r="123" s="53" customFormat="1" ht="21.75" customHeight="1" x14ac:dyDescent="0.15"/>
    <row r="124" s="53" customFormat="1" ht="21.75" customHeight="1" x14ac:dyDescent="0.15"/>
    <row r="125" s="53" customFormat="1" ht="21.75" customHeight="1" x14ac:dyDescent="0.15"/>
    <row r="126" s="53" customFormat="1" ht="21.75" customHeight="1" x14ac:dyDescent="0.15"/>
    <row r="127" s="53" customFormat="1" ht="21.75" customHeight="1" x14ac:dyDescent="0.15"/>
    <row r="128" s="53" customFormat="1" ht="21.75" customHeight="1" x14ac:dyDescent="0.15"/>
    <row r="129" spans="1:4" s="53" customFormat="1" ht="21.75" customHeight="1" x14ac:dyDescent="0.15"/>
    <row r="130" spans="1:4" s="53" customFormat="1" ht="21.75" customHeight="1" x14ac:dyDescent="0.15"/>
    <row r="131" spans="1:4" s="53" customFormat="1" ht="21.75" customHeight="1" x14ac:dyDescent="0.15"/>
    <row r="132" spans="1:4" s="53" customFormat="1" ht="21.75" customHeight="1" x14ac:dyDescent="0.15"/>
    <row r="133" spans="1:4" s="53" customFormat="1" ht="21.75" customHeight="1" x14ac:dyDescent="0.15"/>
    <row r="134" spans="1:4" s="53" customFormat="1" ht="21.75" customHeight="1" x14ac:dyDescent="0.15"/>
    <row r="135" spans="1:4" s="53" customFormat="1" ht="21.75" customHeight="1" x14ac:dyDescent="0.15"/>
    <row r="136" spans="1:4" s="53" customFormat="1" ht="21.75" customHeight="1" x14ac:dyDescent="0.15"/>
    <row r="137" spans="1:4" s="53" customFormat="1" ht="21.75" customHeight="1" x14ac:dyDescent="0.15"/>
    <row r="138" spans="1:4" s="53" customFormat="1" ht="21.75" customHeight="1" x14ac:dyDescent="0.15"/>
    <row r="139" spans="1:4" s="53" customFormat="1" ht="21.75" customHeight="1" x14ac:dyDescent="0.15"/>
    <row r="140" spans="1:4" ht="21.75" customHeight="1" x14ac:dyDescent="0.15">
      <c r="A140" s="53"/>
      <c r="B140" s="53"/>
      <c r="C140" s="53"/>
      <c r="D140" s="53"/>
    </row>
    <row r="141" spans="1:4" ht="21.75" customHeight="1" x14ac:dyDescent="0.15"/>
    <row r="142" spans="1:4" ht="21.75" customHeight="1" x14ac:dyDescent="0.15"/>
    <row r="143" spans="1:4" ht="21.75" customHeight="1" x14ac:dyDescent="0.15"/>
    <row r="144" spans="1:4" ht="21.75" customHeight="1" x14ac:dyDescent="0.15"/>
    <row r="145" ht="21.75" customHeight="1" x14ac:dyDescent="0.15"/>
    <row r="146" ht="21.75" customHeight="1" x14ac:dyDescent="0.15"/>
    <row r="147" ht="21.75" customHeight="1" x14ac:dyDescent="0.15"/>
    <row r="148" ht="21.75" customHeight="1" x14ac:dyDescent="0.15"/>
    <row r="149" ht="21.75" customHeight="1" x14ac:dyDescent="0.15"/>
    <row r="150" ht="21.75" customHeight="1" x14ac:dyDescent="0.15"/>
    <row r="151" ht="21.75" customHeight="1" x14ac:dyDescent="0.15"/>
    <row r="152" ht="21.75" customHeight="1" x14ac:dyDescent="0.15"/>
    <row r="153" ht="21.75" customHeight="1" x14ac:dyDescent="0.15"/>
    <row r="154" ht="21.75" customHeight="1" x14ac:dyDescent="0.15"/>
    <row r="155" ht="21.75" customHeight="1" x14ac:dyDescent="0.15"/>
    <row r="156" ht="21.75" customHeight="1" x14ac:dyDescent="0.15"/>
    <row r="157" ht="21.75" customHeight="1" x14ac:dyDescent="0.15"/>
    <row r="158" ht="21.75" customHeight="1" x14ac:dyDescent="0.15"/>
    <row r="159" ht="21.75" customHeight="1" x14ac:dyDescent="0.15"/>
    <row r="160" ht="21.75" customHeight="1" x14ac:dyDescent="0.15"/>
    <row r="161" ht="21.75" customHeight="1" x14ac:dyDescent="0.15"/>
    <row r="162" ht="21.75" customHeight="1" x14ac:dyDescent="0.15"/>
    <row r="163" ht="21.75" customHeight="1" x14ac:dyDescent="0.15"/>
    <row r="164" ht="21.75" customHeight="1" x14ac:dyDescent="0.15"/>
    <row r="165" ht="21.75" customHeight="1" x14ac:dyDescent="0.15"/>
    <row r="166" ht="21.75" customHeight="1" x14ac:dyDescent="0.15"/>
    <row r="167" ht="21.75" customHeight="1" x14ac:dyDescent="0.15"/>
    <row r="168" ht="21.75" customHeight="1" x14ac:dyDescent="0.15"/>
    <row r="169" ht="21.75" customHeight="1" x14ac:dyDescent="0.15"/>
    <row r="170" ht="21.75" customHeight="1" x14ac:dyDescent="0.15"/>
    <row r="171" ht="21.75" customHeight="1" x14ac:dyDescent="0.15"/>
    <row r="172" ht="21.75" customHeight="1" x14ac:dyDescent="0.15"/>
    <row r="173" ht="21.75" customHeight="1" x14ac:dyDescent="0.15"/>
    <row r="174" ht="21.75" customHeight="1" x14ac:dyDescent="0.15"/>
    <row r="175" ht="21.75" customHeight="1" x14ac:dyDescent="0.15"/>
    <row r="176" ht="21.75" customHeight="1" x14ac:dyDescent="0.15"/>
    <row r="177" ht="21.75" customHeight="1" x14ac:dyDescent="0.15"/>
    <row r="178" ht="21.75" customHeight="1" x14ac:dyDescent="0.15"/>
    <row r="179" ht="21.75" customHeight="1" x14ac:dyDescent="0.15"/>
    <row r="180" ht="21.75" customHeight="1" x14ac:dyDescent="0.15"/>
    <row r="181" ht="21.75" customHeight="1" x14ac:dyDescent="0.15"/>
    <row r="182" ht="21.75" customHeight="1" x14ac:dyDescent="0.15"/>
    <row r="183" ht="21.75" customHeight="1" x14ac:dyDescent="0.15"/>
    <row r="184" ht="21.75" customHeight="1" x14ac:dyDescent="0.15"/>
    <row r="185" ht="21.75" customHeight="1" x14ac:dyDescent="0.15"/>
    <row r="186" ht="21.75" customHeight="1" x14ac:dyDescent="0.15"/>
    <row r="187" ht="21.75" customHeight="1" x14ac:dyDescent="0.15"/>
    <row r="188" ht="21.75" customHeight="1" x14ac:dyDescent="0.15"/>
    <row r="189" ht="21.75" customHeight="1" x14ac:dyDescent="0.15"/>
    <row r="190" ht="21.75" customHeight="1" x14ac:dyDescent="0.15"/>
    <row r="191" ht="21.75" customHeight="1" x14ac:dyDescent="0.15"/>
    <row r="192" ht="21.75" customHeight="1" x14ac:dyDescent="0.15"/>
    <row r="193" ht="21.75" customHeight="1" x14ac:dyDescent="0.15"/>
    <row r="194" ht="21.75" customHeight="1" x14ac:dyDescent="0.15"/>
    <row r="195" ht="21.75" customHeight="1" x14ac:dyDescent="0.15"/>
    <row r="196" ht="21.75" customHeight="1" x14ac:dyDescent="0.15"/>
    <row r="197" ht="21.75" customHeight="1" x14ac:dyDescent="0.15"/>
    <row r="198" ht="21.75" customHeight="1" x14ac:dyDescent="0.15"/>
    <row r="199" ht="21.75" customHeight="1" x14ac:dyDescent="0.15"/>
    <row r="200" ht="21.75" customHeight="1" x14ac:dyDescent="0.15"/>
    <row r="201" ht="21.75" customHeight="1" x14ac:dyDescent="0.15"/>
    <row r="202" ht="21.75" customHeight="1" x14ac:dyDescent="0.15"/>
    <row r="203" ht="21.75" customHeight="1" x14ac:dyDescent="0.15"/>
    <row r="204" ht="21.75" customHeight="1" x14ac:dyDescent="0.15"/>
    <row r="205" ht="21.75" customHeight="1" x14ac:dyDescent="0.15"/>
    <row r="206" ht="21.75" customHeight="1" x14ac:dyDescent="0.15"/>
    <row r="207" ht="21.75" customHeight="1" x14ac:dyDescent="0.15"/>
    <row r="208" ht="21.75" customHeight="1" x14ac:dyDescent="0.15"/>
    <row r="209" ht="21.75" customHeight="1" x14ac:dyDescent="0.15"/>
    <row r="210" ht="21.75" customHeight="1" x14ac:dyDescent="0.15"/>
    <row r="211" ht="21.75" customHeight="1" x14ac:dyDescent="0.15"/>
    <row r="212" ht="21.75" customHeight="1" x14ac:dyDescent="0.15"/>
    <row r="213" ht="21.75" customHeight="1" x14ac:dyDescent="0.15"/>
    <row r="214" ht="21.75" customHeight="1" x14ac:dyDescent="0.15"/>
    <row r="215" ht="21.75" customHeight="1" x14ac:dyDescent="0.15"/>
    <row r="216" ht="21.75" customHeight="1" x14ac:dyDescent="0.15"/>
    <row r="217" ht="21.75" customHeight="1" x14ac:dyDescent="0.15"/>
    <row r="218" ht="21.75" customHeight="1" x14ac:dyDescent="0.15"/>
    <row r="219" ht="21.75" customHeight="1" x14ac:dyDescent="0.15"/>
    <row r="220" ht="21.75" customHeight="1" x14ac:dyDescent="0.15"/>
    <row r="221" ht="21.75" customHeight="1" x14ac:dyDescent="0.15"/>
    <row r="222" ht="21.75" customHeight="1" x14ac:dyDescent="0.15"/>
    <row r="223" ht="21.75" customHeight="1" x14ac:dyDescent="0.15"/>
    <row r="224" ht="21.75" customHeight="1" x14ac:dyDescent="0.15"/>
    <row r="225" ht="21.75" customHeight="1" x14ac:dyDescent="0.15"/>
    <row r="226" ht="21.75" customHeight="1" x14ac:dyDescent="0.15"/>
    <row r="227" ht="21.75" customHeight="1" x14ac:dyDescent="0.15"/>
    <row r="228" ht="21.75" customHeight="1" x14ac:dyDescent="0.15"/>
    <row r="229" ht="21.75" customHeight="1" x14ac:dyDescent="0.15"/>
    <row r="230" ht="21.75" customHeight="1" x14ac:dyDescent="0.15"/>
    <row r="231" ht="21.75" customHeight="1" x14ac:dyDescent="0.15"/>
    <row r="232" ht="21.75" customHeight="1" x14ac:dyDescent="0.15"/>
    <row r="233" ht="21.75" customHeight="1" x14ac:dyDescent="0.15"/>
    <row r="234" ht="21.75" customHeight="1" x14ac:dyDescent="0.15"/>
    <row r="235" ht="21.75" customHeight="1" x14ac:dyDescent="0.15"/>
    <row r="236" ht="21.75" customHeight="1" x14ac:dyDescent="0.15"/>
    <row r="237" ht="21.75" customHeight="1" x14ac:dyDescent="0.15"/>
    <row r="238" ht="21.75" customHeight="1" x14ac:dyDescent="0.15"/>
    <row r="239" ht="21.75" customHeight="1" x14ac:dyDescent="0.15"/>
    <row r="240" ht="21.75" customHeight="1" x14ac:dyDescent="0.15"/>
    <row r="241" ht="21.75" customHeight="1" x14ac:dyDescent="0.15"/>
    <row r="242" ht="21.75" customHeight="1" x14ac:dyDescent="0.15"/>
    <row r="243" ht="21.75" customHeight="1" x14ac:dyDescent="0.15"/>
    <row r="244" ht="21.75" customHeight="1" x14ac:dyDescent="0.15"/>
    <row r="245" ht="21.75" customHeight="1" x14ac:dyDescent="0.15"/>
    <row r="246" ht="21.75" customHeight="1" x14ac:dyDescent="0.15"/>
    <row r="247" ht="21.75" customHeight="1" x14ac:dyDescent="0.15"/>
    <row r="248" ht="21.75" customHeight="1" x14ac:dyDescent="0.15"/>
    <row r="249" ht="21.75" customHeight="1" x14ac:dyDescent="0.15"/>
    <row r="250" ht="21.75" customHeight="1" x14ac:dyDescent="0.15"/>
    <row r="251" ht="21.75" customHeight="1" x14ac:dyDescent="0.15"/>
    <row r="252" ht="21.75" customHeight="1" x14ac:dyDescent="0.15"/>
    <row r="253" ht="21.75" customHeight="1" x14ac:dyDescent="0.15"/>
    <row r="254" ht="21.75" customHeight="1" x14ac:dyDescent="0.15"/>
    <row r="255" ht="21.75" customHeight="1" x14ac:dyDescent="0.15"/>
    <row r="256" ht="21.75" customHeight="1" x14ac:dyDescent="0.15"/>
    <row r="257" ht="21.75" customHeight="1" x14ac:dyDescent="0.15"/>
    <row r="258" ht="21.75" customHeight="1" x14ac:dyDescent="0.15"/>
    <row r="259" ht="21.75" customHeight="1" x14ac:dyDescent="0.15"/>
    <row r="260" ht="21.75" customHeight="1" x14ac:dyDescent="0.15"/>
    <row r="261" ht="21.75" customHeight="1" x14ac:dyDescent="0.15"/>
    <row r="262" ht="21.75" customHeight="1" x14ac:dyDescent="0.15"/>
    <row r="263" ht="21.75" customHeight="1" x14ac:dyDescent="0.15"/>
    <row r="264" ht="21.75" customHeight="1" x14ac:dyDescent="0.15"/>
    <row r="265" ht="21.75" customHeight="1" x14ac:dyDescent="0.15"/>
    <row r="266" ht="21.75" customHeight="1" x14ac:dyDescent="0.15"/>
    <row r="267" ht="21.75" customHeight="1" x14ac:dyDescent="0.15"/>
    <row r="268" ht="21.75" customHeight="1" x14ac:dyDescent="0.15"/>
    <row r="269" ht="21.75" customHeight="1" x14ac:dyDescent="0.15"/>
    <row r="270" ht="21.75" customHeight="1" x14ac:dyDescent="0.15"/>
    <row r="271" ht="21.75" customHeight="1" x14ac:dyDescent="0.15"/>
    <row r="272" ht="21.75" customHeight="1" x14ac:dyDescent="0.15"/>
    <row r="273" ht="21.75" customHeight="1" x14ac:dyDescent="0.15"/>
    <row r="274" ht="21.75" customHeight="1" x14ac:dyDescent="0.15"/>
    <row r="275" ht="21.75" customHeight="1" x14ac:dyDescent="0.15"/>
    <row r="276" ht="21.75" customHeight="1" x14ac:dyDescent="0.15"/>
    <row r="277" ht="21.75" customHeight="1" x14ac:dyDescent="0.15"/>
    <row r="278" ht="21.75" customHeight="1" x14ac:dyDescent="0.15"/>
    <row r="279" ht="21.75" customHeight="1" x14ac:dyDescent="0.15"/>
    <row r="280" ht="21.75" customHeight="1" x14ac:dyDescent="0.15"/>
    <row r="281" ht="21.75" customHeight="1" x14ac:dyDescent="0.15"/>
    <row r="282" ht="21.75" customHeight="1" x14ac:dyDescent="0.15"/>
    <row r="283" ht="21.75" customHeight="1" x14ac:dyDescent="0.15"/>
    <row r="284" ht="21.75" customHeight="1" x14ac:dyDescent="0.15"/>
    <row r="285" ht="21.75" customHeight="1" x14ac:dyDescent="0.15"/>
    <row r="286" ht="21.75" customHeight="1" x14ac:dyDescent="0.15"/>
    <row r="287" ht="21.75" customHeight="1" x14ac:dyDescent="0.15"/>
    <row r="288" ht="21.75" customHeight="1" x14ac:dyDescent="0.15"/>
    <row r="289" ht="21.75" customHeight="1" x14ac:dyDescent="0.15"/>
    <row r="290" ht="21.75" customHeight="1" x14ac:dyDescent="0.15"/>
    <row r="291" ht="21.75" customHeight="1" x14ac:dyDescent="0.15"/>
    <row r="292" ht="21.75" customHeight="1" x14ac:dyDescent="0.15"/>
    <row r="293" ht="21.75" customHeight="1" x14ac:dyDescent="0.15"/>
    <row r="294" ht="21.75" customHeight="1" x14ac:dyDescent="0.15"/>
    <row r="295" ht="21.75" customHeight="1" x14ac:dyDescent="0.15"/>
    <row r="296" ht="21.75" customHeight="1" x14ac:dyDescent="0.15"/>
    <row r="297" ht="21.75" customHeight="1" x14ac:dyDescent="0.15"/>
    <row r="298" ht="21.75" customHeight="1" x14ac:dyDescent="0.15"/>
    <row r="299" ht="21.75" customHeight="1" x14ac:dyDescent="0.15"/>
    <row r="300" ht="21.75" customHeight="1" x14ac:dyDescent="0.15"/>
    <row r="301" ht="21.75" customHeight="1" x14ac:dyDescent="0.15"/>
    <row r="302" ht="21.75" customHeight="1" x14ac:dyDescent="0.15"/>
    <row r="303" ht="21.75" customHeight="1" x14ac:dyDescent="0.15"/>
    <row r="304" ht="21.75" customHeight="1" x14ac:dyDescent="0.15"/>
    <row r="305" ht="21.75" customHeight="1" x14ac:dyDescent="0.15"/>
    <row r="306" ht="21.75" customHeight="1" x14ac:dyDescent="0.15"/>
    <row r="307" ht="21.75" customHeight="1" x14ac:dyDescent="0.15"/>
    <row r="308" ht="21.75" customHeight="1" x14ac:dyDescent="0.15"/>
    <row r="309" ht="21.75" customHeight="1" x14ac:dyDescent="0.15"/>
    <row r="310" ht="21.75" customHeight="1" x14ac:dyDescent="0.15"/>
    <row r="311" ht="21.75" customHeight="1" x14ac:dyDescent="0.15"/>
    <row r="312" ht="21.75" customHeight="1" x14ac:dyDescent="0.15"/>
    <row r="313" ht="21.75" customHeight="1" x14ac:dyDescent="0.15"/>
    <row r="314" ht="21.75" customHeight="1" x14ac:dyDescent="0.15"/>
    <row r="315" ht="21.75" customHeight="1" x14ac:dyDescent="0.15"/>
    <row r="316" ht="21.75" customHeight="1" x14ac:dyDescent="0.15"/>
    <row r="317" ht="21.75" customHeight="1" x14ac:dyDescent="0.15"/>
    <row r="318" ht="21.75" customHeight="1" x14ac:dyDescent="0.15"/>
    <row r="319" ht="21.75" customHeight="1" x14ac:dyDescent="0.15"/>
    <row r="320" ht="21.75" customHeight="1" x14ac:dyDescent="0.15"/>
    <row r="321" ht="21.75" customHeight="1" x14ac:dyDescent="0.15"/>
    <row r="322" ht="21.75" customHeight="1" x14ac:dyDescent="0.15"/>
    <row r="323" ht="21.75" customHeight="1" x14ac:dyDescent="0.15"/>
    <row r="324" ht="21.75" customHeight="1" x14ac:dyDescent="0.15"/>
    <row r="325" ht="21.75" customHeight="1" x14ac:dyDescent="0.15"/>
    <row r="326" ht="21.75" customHeight="1" x14ac:dyDescent="0.15"/>
    <row r="327" ht="21.75" customHeight="1" x14ac:dyDescent="0.15"/>
    <row r="328" ht="21.75" customHeight="1" x14ac:dyDescent="0.15"/>
    <row r="329" ht="21.75" customHeight="1" x14ac:dyDescent="0.15"/>
    <row r="330" ht="21.75" customHeight="1" x14ac:dyDescent="0.15"/>
    <row r="331" ht="21.75" customHeight="1" x14ac:dyDescent="0.15"/>
    <row r="332" ht="21.75" customHeight="1" x14ac:dyDescent="0.15"/>
    <row r="333" ht="21.75" customHeight="1" x14ac:dyDescent="0.15"/>
    <row r="334" ht="21.75" customHeight="1" x14ac:dyDescent="0.15"/>
    <row r="335" ht="21.75" customHeight="1" x14ac:dyDescent="0.15"/>
    <row r="336" ht="21.75" customHeight="1" x14ac:dyDescent="0.15"/>
    <row r="337" ht="21.75" customHeight="1" x14ac:dyDescent="0.15"/>
    <row r="338" ht="21.75" customHeight="1" x14ac:dyDescent="0.15"/>
    <row r="339" ht="21.75" customHeight="1" x14ac:dyDescent="0.15"/>
    <row r="340" ht="21.75" customHeight="1" x14ac:dyDescent="0.15"/>
    <row r="341" ht="21.75" customHeight="1" x14ac:dyDescent="0.15"/>
    <row r="342" ht="21.75" customHeight="1" x14ac:dyDescent="0.15"/>
    <row r="343" ht="21.75" customHeight="1" x14ac:dyDescent="0.15"/>
    <row r="344" ht="21.75" customHeight="1" x14ac:dyDescent="0.15"/>
    <row r="345" ht="21.75" customHeight="1" x14ac:dyDescent="0.15"/>
    <row r="346" ht="21.75" customHeight="1" x14ac:dyDescent="0.15"/>
    <row r="347" ht="21.75" customHeight="1" x14ac:dyDescent="0.15"/>
    <row r="348" ht="21.75" customHeight="1" x14ac:dyDescent="0.15"/>
    <row r="349" ht="21.75" customHeight="1" x14ac:dyDescent="0.15"/>
    <row r="350" ht="21.75" customHeight="1" x14ac:dyDescent="0.15"/>
    <row r="351" ht="21.75" customHeight="1" x14ac:dyDescent="0.15"/>
    <row r="352" ht="21.75" customHeight="1" x14ac:dyDescent="0.15"/>
    <row r="353" ht="21.75" customHeight="1" x14ac:dyDescent="0.15"/>
    <row r="354" ht="21.75" customHeight="1" x14ac:dyDescent="0.15"/>
    <row r="355" ht="21.75" customHeight="1" x14ac:dyDescent="0.15"/>
    <row r="356" ht="21.75" customHeight="1" x14ac:dyDescent="0.15"/>
    <row r="357" ht="21.75" customHeight="1" x14ac:dyDescent="0.15"/>
    <row r="358" ht="21.75" customHeight="1" x14ac:dyDescent="0.15"/>
    <row r="359" ht="21.75" customHeight="1" x14ac:dyDescent="0.15"/>
    <row r="360" ht="21.75" customHeight="1" x14ac:dyDescent="0.15"/>
    <row r="361" ht="21.75" customHeight="1" x14ac:dyDescent="0.15"/>
    <row r="362" ht="21.75" customHeight="1" x14ac:dyDescent="0.15"/>
    <row r="363" ht="21.75" customHeight="1" x14ac:dyDescent="0.15"/>
    <row r="364" ht="21.75" customHeight="1" x14ac:dyDescent="0.15"/>
    <row r="365" ht="21.75" customHeight="1" x14ac:dyDescent="0.15"/>
    <row r="366" ht="21.75" customHeight="1" x14ac:dyDescent="0.15"/>
    <row r="367" ht="21.75" customHeight="1" x14ac:dyDescent="0.15"/>
    <row r="368" ht="21.75" customHeight="1" x14ac:dyDescent="0.15"/>
    <row r="369" ht="21.75" customHeight="1" x14ac:dyDescent="0.15"/>
    <row r="370" ht="21.75" customHeight="1" x14ac:dyDescent="0.15"/>
    <row r="371" ht="21.75" customHeight="1" x14ac:dyDescent="0.15"/>
    <row r="372" ht="21.75" customHeight="1" x14ac:dyDescent="0.15"/>
    <row r="373" ht="21.75" customHeight="1" x14ac:dyDescent="0.15"/>
    <row r="374" ht="21.75" customHeight="1" x14ac:dyDescent="0.15"/>
    <row r="375" ht="21.75" customHeight="1" x14ac:dyDescent="0.15"/>
    <row r="376" ht="21.75" customHeight="1" x14ac:dyDescent="0.15"/>
    <row r="377" ht="21.75" customHeight="1" x14ac:dyDescent="0.15"/>
    <row r="378" ht="21.75" customHeight="1" x14ac:dyDescent="0.15"/>
    <row r="379" ht="21.75" customHeight="1" x14ac:dyDescent="0.15"/>
    <row r="380" ht="21.75" customHeight="1" x14ac:dyDescent="0.15"/>
    <row r="381" ht="21.75" customHeight="1" x14ac:dyDescent="0.15"/>
    <row r="382" ht="21.75" customHeight="1" x14ac:dyDescent="0.15"/>
    <row r="383" ht="21.75" customHeight="1" x14ac:dyDescent="0.15"/>
    <row r="384" ht="21.75" customHeight="1" x14ac:dyDescent="0.15"/>
    <row r="385" ht="21.75" customHeight="1" x14ac:dyDescent="0.15"/>
    <row r="386" ht="21.75" customHeight="1" x14ac:dyDescent="0.15"/>
    <row r="387" ht="21.75" customHeight="1" x14ac:dyDescent="0.15"/>
    <row r="388" ht="21.75" customHeight="1" x14ac:dyDescent="0.15"/>
    <row r="389" ht="21.75" customHeight="1" x14ac:dyDescent="0.15"/>
    <row r="390" ht="21.75" customHeight="1" x14ac:dyDescent="0.15"/>
    <row r="391" ht="21.75" customHeight="1" x14ac:dyDescent="0.15"/>
    <row r="392" ht="21.75" customHeight="1" x14ac:dyDescent="0.15"/>
    <row r="393" ht="21.75" customHeight="1" x14ac:dyDescent="0.15"/>
    <row r="394" ht="21.75" customHeight="1" x14ac:dyDescent="0.15"/>
    <row r="395" ht="21.75" customHeight="1" x14ac:dyDescent="0.15"/>
    <row r="396" ht="21.75" customHeight="1" x14ac:dyDescent="0.15"/>
    <row r="397" ht="21.75" customHeight="1" x14ac:dyDescent="0.15"/>
    <row r="398" ht="21.75" customHeight="1" x14ac:dyDescent="0.15"/>
    <row r="399" ht="21.75" customHeight="1" x14ac:dyDescent="0.15"/>
    <row r="400" ht="21.75" customHeight="1" x14ac:dyDescent="0.15"/>
    <row r="401" ht="21.75" customHeight="1" x14ac:dyDescent="0.15"/>
    <row r="402" ht="21.75" customHeight="1" x14ac:dyDescent="0.15"/>
    <row r="403" ht="21.75" customHeight="1" x14ac:dyDescent="0.15"/>
    <row r="404" ht="21.75" customHeight="1" x14ac:dyDescent="0.15"/>
    <row r="405" ht="21.75" customHeight="1" x14ac:dyDescent="0.15"/>
    <row r="406" ht="21.75" customHeight="1" x14ac:dyDescent="0.15"/>
    <row r="407" ht="21.75" customHeight="1" x14ac:dyDescent="0.15"/>
    <row r="408" ht="21.75" customHeight="1" x14ac:dyDescent="0.15"/>
    <row r="409" ht="21.75" customHeight="1" x14ac:dyDescent="0.15"/>
    <row r="410" ht="21.75" customHeight="1" x14ac:dyDescent="0.15"/>
    <row r="411" ht="21.75" customHeight="1" x14ac:dyDescent="0.15"/>
    <row r="412" ht="21.75" customHeight="1" x14ac:dyDescent="0.15"/>
    <row r="413" ht="21.75" customHeight="1" x14ac:dyDescent="0.15"/>
    <row r="414" ht="21.75" customHeight="1" x14ac:dyDescent="0.15"/>
    <row r="415" ht="21.75" customHeight="1" x14ac:dyDescent="0.15"/>
    <row r="416" ht="21.75" customHeight="1" x14ac:dyDescent="0.15"/>
    <row r="417" ht="21.75" customHeight="1" x14ac:dyDescent="0.15"/>
    <row r="418" ht="21.75" customHeight="1" x14ac:dyDescent="0.15"/>
    <row r="419" ht="21.75" customHeight="1" x14ac:dyDescent="0.15"/>
    <row r="420" ht="21.75" customHeight="1" x14ac:dyDescent="0.15"/>
    <row r="421" ht="21.75" customHeight="1" x14ac:dyDescent="0.15"/>
    <row r="422" ht="21.75" customHeight="1" x14ac:dyDescent="0.15"/>
    <row r="423" ht="21.75" customHeight="1" x14ac:dyDescent="0.15"/>
    <row r="424" ht="21.75" customHeight="1" x14ac:dyDescent="0.15"/>
    <row r="425" ht="21.75" customHeight="1" x14ac:dyDescent="0.15"/>
    <row r="426" ht="21.75" customHeight="1" x14ac:dyDescent="0.15"/>
    <row r="427" ht="21.75" customHeight="1" x14ac:dyDescent="0.15"/>
    <row r="428" ht="21.75" customHeight="1" x14ac:dyDescent="0.15"/>
    <row r="429" ht="21.75" customHeight="1" x14ac:dyDescent="0.15"/>
    <row r="430" ht="21.75" customHeight="1" x14ac:dyDescent="0.15"/>
    <row r="431" ht="21.75" customHeight="1" x14ac:dyDescent="0.15"/>
    <row r="432" ht="21.75" customHeight="1" x14ac:dyDescent="0.15"/>
    <row r="433" ht="21.75" customHeight="1" x14ac:dyDescent="0.15"/>
    <row r="434" ht="21.75" customHeight="1" x14ac:dyDescent="0.15"/>
    <row r="435" ht="21.75" customHeight="1" x14ac:dyDescent="0.15"/>
    <row r="436" ht="21.75" customHeight="1" x14ac:dyDescent="0.15"/>
    <row r="437" ht="21.75" customHeight="1" x14ac:dyDescent="0.15"/>
    <row r="438" ht="21.75" customHeight="1" x14ac:dyDescent="0.15"/>
    <row r="439" ht="21.75" customHeight="1" x14ac:dyDescent="0.15"/>
    <row r="440" ht="21.75" customHeight="1" x14ac:dyDescent="0.15"/>
    <row r="441" ht="21.75" customHeight="1" x14ac:dyDescent="0.15"/>
    <row r="442" ht="21.75" customHeight="1" x14ac:dyDescent="0.15"/>
    <row r="443" ht="21.75" customHeight="1" x14ac:dyDescent="0.15"/>
    <row r="444" ht="21.75" customHeight="1" x14ac:dyDescent="0.15"/>
    <row r="445" ht="21.75" customHeight="1" x14ac:dyDescent="0.15"/>
    <row r="446" ht="21.75" customHeight="1" x14ac:dyDescent="0.15"/>
    <row r="447" ht="21.75" customHeight="1" x14ac:dyDescent="0.15"/>
    <row r="448" ht="21.75" customHeight="1" x14ac:dyDescent="0.15"/>
    <row r="449" ht="21.75" customHeight="1" x14ac:dyDescent="0.15"/>
    <row r="450" ht="21.75" customHeight="1" x14ac:dyDescent="0.15"/>
    <row r="451" ht="21.75" customHeight="1" x14ac:dyDescent="0.15"/>
    <row r="452" ht="21.75" customHeight="1" x14ac:dyDescent="0.15"/>
    <row r="453" ht="21.75" customHeight="1" x14ac:dyDescent="0.15"/>
    <row r="454" ht="21.75" customHeight="1" x14ac:dyDescent="0.15"/>
    <row r="455" ht="21.75" customHeight="1" x14ac:dyDescent="0.15"/>
    <row r="456" ht="21.75" customHeight="1" x14ac:dyDescent="0.15"/>
    <row r="457" ht="21.75" customHeight="1" x14ac:dyDescent="0.15"/>
    <row r="458" ht="21.75" customHeight="1" x14ac:dyDescent="0.15"/>
    <row r="459" ht="21.75" customHeight="1" x14ac:dyDescent="0.15"/>
    <row r="460" ht="21.75" customHeight="1" x14ac:dyDescent="0.15"/>
    <row r="461" ht="21.75" customHeight="1" x14ac:dyDescent="0.15"/>
    <row r="462" ht="21.75" customHeight="1" x14ac:dyDescent="0.15"/>
    <row r="463" ht="21.75" customHeight="1" x14ac:dyDescent="0.15"/>
    <row r="464" ht="21.75" customHeight="1" x14ac:dyDescent="0.15"/>
    <row r="465" ht="21.75" customHeight="1" x14ac:dyDescent="0.15"/>
    <row r="466" ht="21.75" customHeight="1" x14ac:dyDescent="0.15"/>
    <row r="467" ht="21.75" customHeight="1" x14ac:dyDescent="0.15"/>
    <row r="468" ht="21.75" customHeight="1" x14ac:dyDescent="0.15"/>
    <row r="469" ht="21.75" customHeight="1" x14ac:dyDescent="0.15"/>
    <row r="470" ht="21.75" customHeight="1" x14ac:dyDescent="0.15"/>
    <row r="471" ht="21.75" customHeight="1" x14ac:dyDescent="0.15"/>
    <row r="472" ht="21.75" customHeight="1" x14ac:dyDescent="0.15"/>
    <row r="473" ht="21.75" customHeight="1" x14ac:dyDescent="0.15"/>
    <row r="474" ht="21.75" customHeight="1" x14ac:dyDescent="0.15"/>
    <row r="475" ht="21.75" customHeight="1" x14ac:dyDescent="0.15"/>
    <row r="476" ht="21.75" customHeight="1" x14ac:dyDescent="0.15"/>
    <row r="477" ht="21.75" customHeight="1" x14ac:dyDescent="0.15"/>
    <row r="478" ht="21.75" customHeight="1" x14ac:dyDescent="0.15"/>
    <row r="479" ht="21.75" customHeight="1" x14ac:dyDescent="0.15"/>
    <row r="480" ht="21.75" customHeight="1" x14ac:dyDescent="0.15"/>
    <row r="481" ht="21.75" customHeight="1" x14ac:dyDescent="0.15"/>
    <row r="482" ht="21.75" customHeight="1" x14ac:dyDescent="0.15"/>
    <row r="483" ht="21.75" customHeight="1" x14ac:dyDescent="0.15"/>
    <row r="484" ht="21.75" customHeight="1" x14ac:dyDescent="0.15"/>
    <row r="485" ht="21.75" customHeight="1" x14ac:dyDescent="0.15"/>
    <row r="486" ht="21.75" customHeight="1" x14ac:dyDescent="0.15"/>
    <row r="487" ht="21.75" customHeight="1" x14ac:dyDescent="0.15"/>
    <row r="488" ht="21.75" customHeight="1" x14ac:dyDescent="0.15"/>
    <row r="489" ht="21.75" customHeight="1" x14ac:dyDescent="0.15"/>
    <row r="490" ht="21.75" customHeight="1" x14ac:dyDescent="0.15"/>
    <row r="491" ht="21.75" customHeight="1" x14ac:dyDescent="0.15"/>
    <row r="492" ht="21.75" customHeight="1" x14ac:dyDescent="0.15"/>
    <row r="493" ht="21.75" customHeight="1" x14ac:dyDescent="0.15"/>
    <row r="494" ht="21.75" customHeight="1" x14ac:dyDescent="0.15"/>
    <row r="495" ht="21.75" customHeight="1" x14ac:dyDescent="0.15"/>
    <row r="496" ht="21.75" customHeight="1" x14ac:dyDescent="0.15"/>
    <row r="497" ht="21.75" customHeight="1" x14ac:dyDescent="0.15"/>
    <row r="498" ht="21.75" customHeight="1" x14ac:dyDescent="0.15"/>
    <row r="499" ht="21.75" customHeight="1" x14ac:dyDescent="0.15"/>
    <row r="500" ht="21.75" customHeight="1" x14ac:dyDescent="0.15"/>
    <row r="501" ht="21.75" customHeight="1" x14ac:dyDescent="0.15"/>
    <row r="502" ht="21.75" customHeight="1" x14ac:dyDescent="0.15"/>
    <row r="503" ht="21.75" customHeight="1" x14ac:dyDescent="0.15"/>
    <row r="504" ht="21.75" customHeight="1" x14ac:dyDescent="0.15"/>
    <row r="505" ht="21.75" customHeight="1" x14ac:dyDescent="0.15"/>
    <row r="506" ht="21.75" customHeight="1" x14ac:dyDescent="0.15"/>
    <row r="507" ht="21.75" customHeight="1" x14ac:dyDescent="0.15"/>
    <row r="508" ht="21.75" customHeight="1" x14ac:dyDescent="0.15"/>
    <row r="509" ht="21.75" customHeight="1" x14ac:dyDescent="0.15"/>
    <row r="510" ht="21.75" customHeight="1" x14ac:dyDescent="0.15"/>
    <row r="511" ht="21.75" customHeight="1" x14ac:dyDescent="0.15"/>
    <row r="512" ht="21.75" customHeight="1" x14ac:dyDescent="0.15"/>
    <row r="513" ht="21.75" customHeight="1" x14ac:dyDescent="0.15"/>
    <row r="514" ht="21.75" customHeight="1" x14ac:dyDescent="0.15"/>
    <row r="515" ht="21.75" customHeight="1" x14ac:dyDescent="0.15"/>
    <row r="516" ht="21.75" customHeight="1" x14ac:dyDescent="0.15"/>
    <row r="517" ht="21.75" customHeight="1" x14ac:dyDescent="0.15"/>
    <row r="518" ht="21.75" customHeight="1" x14ac:dyDescent="0.15"/>
    <row r="519" ht="21.75" customHeight="1" x14ac:dyDescent="0.15"/>
    <row r="520" ht="21.75" customHeight="1" x14ac:dyDescent="0.15"/>
    <row r="521" ht="21.75" customHeight="1" x14ac:dyDescent="0.15"/>
    <row r="522" ht="21.75" customHeight="1" x14ac:dyDescent="0.15"/>
    <row r="523" ht="21.75" customHeight="1" x14ac:dyDescent="0.15"/>
    <row r="524" ht="21.75" customHeight="1" x14ac:dyDescent="0.15"/>
    <row r="525" ht="21.75" customHeight="1" x14ac:dyDescent="0.15"/>
    <row r="526" ht="21.75" customHeight="1" x14ac:dyDescent="0.15"/>
    <row r="527" ht="21.75" customHeight="1" x14ac:dyDescent="0.15"/>
    <row r="528" ht="21.75" customHeight="1" x14ac:dyDescent="0.15"/>
    <row r="529" ht="21.75" customHeight="1" x14ac:dyDescent="0.15"/>
    <row r="530" ht="21.75" customHeight="1" x14ac:dyDescent="0.15"/>
    <row r="531" ht="21.75" customHeight="1" x14ac:dyDescent="0.15"/>
    <row r="532" ht="21.75" customHeight="1" x14ac:dyDescent="0.15"/>
    <row r="533" ht="21.75" customHeight="1" x14ac:dyDescent="0.15"/>
    <row r="534" ht="21.75" customHeight="1" x14ac:dyDescent="0.15"/>
    <row r="535" ht="21.75" customHeight="1" x14ac:dyDescent="0.15"/>
    <row r="536" ht="21.75" customHeight="1" x14ac:dyDescent="0.15"/>
    <row r="537" ht="21.75" customHeight="1" x14ac:dyDescent="0.15"/>
    <row r="538" ht="21.75" customHeight="1" x14ac:dyDescent="0.15"/>
    <row r="539" ht="21.75" customHeight="1" x14ac:dyDescent="0.15"/>
    <row r="540" ht="21.75" customHeight="1" x14ac:dyDescent="0.15"/>
    <row r="541" ht="21.75" customHeight="1" x14ac:dyDescent="0.15"/>
    <row r="542" ht="21.75" customHeight="1" x14ac:dyDescent="0.15"/>
    <row r="543" ht="21.75" customHeight="1" x14ac:dyDescent="0.15"/>
    <row r="544" ht="21.75" customHeight="1" x14ac:dyDescent="0.15"/>
    <row r="545" ht="21.75" customHeight="1" x14ac:dyDescent="0.15"/>
    <row r="546" ht="21.75" customHeight="1" x14ac:dyDescent="0.15"/>
    <row r="547" ht="21.75" customHeight="1" x14ac:dyDescent="0.15"/>
    <row r="548" ht="21.75" customHeight="1" x14ac:dyDescent="0.15"/>
    <row r="549" ht="21.75" customHeight="1" x14ac:dyDescent="0.15"/>
    <row r="550" ht="21.75" customHeight="1" x14ac:dyDescent="0.15"/>
    <row r="551" ht="21.75" customHeight="1" x14ac:dyDescent="0.15"/>
    <row r="552" ht="21.75" customHeight="1" x14ac:dyDescent="0.15"/>
    <row r="553" ht="21.75" customHeight="1" x14ac:dyDescent="0.15"/>
    <row r="554" ht="21.75" customHeight="1" x14ac:dyDescent="0.15"/>
    <row r="555" ht="21.75" customHeight="1" x14ac:dyDescent="0.15"/>
    <row r="556" ht="21.75" customHeight="1" x14ac:dyDescent="0.15"/>
    <row r="557" ht="21.75" customHeight="1" x14ac:dyDescent="0.15"/>
    <row r="558" ht="21.75" customHeight="1" x14ac:dyDescent="0.15"/>
    <row r="559" ht="21.75" customHeight="1" x14ac:dyDescent="0.15"/>
  </sheetData>
  <sheetProtection algorithmName="SHA-512" hashValue="DaCuqLzzVj2cy+BcyO3MQQbci7/iTw3HzMzIxaYS6WqkOmdLoMyij+q4Mu8WfHLT4a/rp6k1n27OYAwQBTEKwQ==" saltValue="feSenEBB7mF/Xi+R8aBOrw==" spinCount="100000" sheet="1" selectLockedCells="1"/>
  <mergeCells count="1">
    <mergeCell ref="A4:D4"/>
  </mergeCells>
  <phoneticPr fontId="4"/>
  <dataValidations count="2">
    <dataValidation type="list" allowBlank="1" showInputMessage="1" showErrorMessage="1" sqref="B7" xr:uid="{00000000-0002-0000-0600-000001000000}">
      <formula1>"北九州市, 福岡市, 大牟田市, 久留米市, 直方市, 飯塚市, 田川市, 柳川市, 八女市, 筑後市, 大川市, 行橋市, 豊前市, 中間市, 小郡市, 筑紫野市, 春日市, 大野城市, 宗像市, 太宰府市, 古賀市, 福津市, うきは市, 宮若市, 嘉麻市, 朝倉市, みやま市, 糸島市, 那珂川市, 糟屋郡, 遠賀郡, 鞍手郡, 嘉穂郡, 朝倉郡, 三井郡, 三潴郡, 八女郡, 田川郡, 京都郡, 築上郡"</formula1>
    </dataValidation>
    <dataValidation type="list" allowBlank="1" showInputMessage="1" showErrorMessage="1" sqref="D10:D26" xr:uid="{F4A2D1ED-2DC1-409E-9890-C003A5291E38}">
      <formula1>"〇"</formula1>
    </dataValidation>
  </dataValidations>
  <pageMargins left="0.70866141732283472" right="0.70866141732283472" top="0.74803149606299213" bottom="0.74803149606299213" header="0.31496062992125984" footer="0.31496062992125984"/>
  <pageSetup paperSize="9" scale="103" fitToWidth="0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pageSetUpPr fitToPage="1"/>
  </sheetPr>
  <dimension ref="A1:AA569"/>
  <sheetViews>
    <sheetView view="pageBreakPreview" zoomScale="85" zoomScaleNormal="140" zoomScaleSheetLayoutView="85" workbookViewId="0">
      <selection activeCell="M6" sqref="M6:R11"/>
    </sheetView>
  </sheetViews>
  <sheetFormatPr defaultColWidth="9" defaultRowHeight="13.5" x14ac:dyDescent="0.15"/>
  <cols>
    <col min="1" max="7" width="4" style="61" customWidth="1"/>
    <col min="8" max="12" width="4.5" style="61" customWidth="1"/>
    <col min="13" max="21" width="3.625" style="61" customWidth="1"/>
    <col min="22" max="24" width="4.75" style="61" customWidth="1"/>
    <col min="25" max="127" width="3.625" style="61" customWidth="1"/>
    <col min="128" max="16384" width="9" style="61"/>
  </cols>
  <sheetData>
    <row r="1" spans="1:27" ht="21.75" customHeight="1" x14ac:dyDescent="0.15">
      <c r="A1" s="52"/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60"/>
      <c r="V1" s="60"/>
      <c r="W1" s="60"/>
      <c r="X1" s="60"/>
      <c r="Y1" s="380"/>
      <c r="Z1" s="380"/>
      <c r="AA1" s="380"/>
    </row>
    <row r="2" spans="1:27" ht="20.25" customHeight="1" x14ac:dyDescent="0.15">
      <c r="A2" s="54" t="str">
        <f>"第"&amp;Facesheet!$B$2&amp;"回福岡県民スポーツ大会"</f>
        <v>第69回福岡県民スポーツ大会</v>
      </c>
      <c r="B2" s="54"/>
      <c r="C2" s="54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102"/>
      <c r="V2" s="102"/>
      <c r="W2" s="102"/>
      <c r="X2" s="102"/>
      <c r="Y2" s="102"/>
      <c r="Z2" s="102"/>
      <c r="AA2" s="102"/>
    </row>
    <row r="3" spans="1:27" ht="7.5" customHeight="1" x14ac:dyDescent="0.15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102"/>
      <c r="V3" s="102"/>
      <c r="W3" s="102"/>
      <c r="X3" s="102"/>
      <c r="Y3" s="102"/>
      <c r="Z3" s="102"/>
      <c r="AA3" s="102"/>
    </row>
    <row r="4" spans="1:27" ht="21.75" customHeight="1" thickBot="1" x14ac:dyDescent="0.2">
      <c r="A4" s="103" t="s">
        <v>45</v>
      </c>
      <c r="B4" s="399">
        <f>①役員名簿!B7</f>
        <v>0</v>
      </c>
      <c r="C4" s="399"/>
      <c r="D4" s="399"/>
      <c r="E4" s="399"/>
      <c r="F4" s="104" t="s">
        <v>46</v>
      </c>
      <c r="G4" s="104"/>
      <c r="H4" s="104"/>
      <c r="I4" s="104"/>
      <c r="J4" s="104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</row>
    <row r="5" spans="1:27" ht="18" customHeight="1" thickBot="1" x14ac:dyDescent="0.2">
      <c r="A5" s="400" t="s">
        <v>47</v>
      </c>
      <c r="B5" s="401"/>
      <c r="C5" s="401"/>
      <c r="D5" s="401"/>
      <c r="E5" s="401"/>
      <c r="F5" s="401"/>
      <c r="G5" s="401"/>
      <c r="H5" s="401" t="s">
        <v>48</v>
      </c>
      <c r="I5" s="401"/>
      <c r="J5" s="401"/>
      <c r="K5" s="401"/>
      <c r="L5" s="401"/>
      <c r="M5" s="401" t="s">
        <v>49</v>
      </c>
      <c r="N5" s="401"/>
      <c r="O5" s="401"/>
      <c r="P5" s="401" t="s">
        <v>50</v>
      </c>
      <c r="Q5" s="401"/>
      <c r="R5" s="401"/>
      <c r="S5" s="401" t="s">
        <v>51</v>
      </c>
      <c r="T5" s="401"/>
      <c r="U5" s="401"/>
      <c r="V5" s="384" t="s">
        <v>52</v>
      </c>
      <c r="W5" s="385"/>
      <c r="X5" s="386"/>
      <c r="Y5" s="401" t="s">
        <v>53</v>
      </c>
      <c r="Z5" s="401"/>
      <c r="AA5" s="405"/>
    </row>
    <row r="6" spans="1:27" ht="15.75" customHeight="1" thickTop="1" x14ac:dyDescent="0.15">
      <c r="A6" s="371" t="s">
        <v>54</v>
      </c>
      <c r="B6" s="372"/>
      <c r="C6" s="372"/>
      <c r="D6" s="372"/>
      <c r="E6" s="372"/>
      <c r="F6" s="372"/>
      <c r="G6" s="373"/>
      <c r="H6" s="406" t="s">
        <v>55</v>
      </c>
      <c r="I6" s="407"/>
      <c r="J6" s="407"/>
      <c r="K6" s="407"/>
      <c r="L6" s="408"/>
      <c r="M6" s="413"/>
      <c r="N6" s="414"/>
      <c r="O6" s="415"/>
      <c r="P6" s="409"/>
      <c r="Q6" s="410"/>
      <c r="R6" s="411"/>
      <c r="S6" s="402"/>
      <c r="T6" s="403"/>
      <c r="U6" s="404"/>
      <c r="V6" s="390"/>
      <c r="W6" s="391"/>
      <c r="X6" s="392"/>
      <c r="Y6" s="387">
        <f>M6+P6+P7+P8+P9+P10+P11</f>
        <v>0</v>
      </c>
      <c r="Z6" s="388"/>
      <c r="AA6" s="389"/>
    </row>
    <row r="7" spans="1:27" ht="15.75" customHeight="1" x14ac:dyDescent="0.15">
      <c r="A7" s="374"/>
      <c r="B7" s="375"/>
      <c r="C7" s="375"/>
      <c r="D7" s="375"/>
      <c r="E7" s="375"/>
      <c r="F7" s="375"/>
      <c r="G7" s="376"/>
      <c r="H7" s="337" t="s">
        <v>56</v>
      </c>
      <c r="I7" s="338"/>
      <c r="J7" s="338"/>
      <c r="K7" s="338"/>
      <c r="L7" s="339"/>
      <c r="M7" s="416"/>
      <c r="N7" s="417"/>
      <c r="O7" s="418"/>
      <c r="P7" s="381"/>
      <c r="Q7" s="382"/>
      <c r="R7" s="383"/>
      <c r="S7" s="343"/>
      <c r="T7" s="344"/>
      <c r="U7" s="345"/>
      <c r="V7" s="393"/>
      <c r="W7" s="394"/>
      <c r="X7" s="395"/>
      <c r="Y7" s="286"/>
      <c r="Z7" s="287"/>
      <c r="AA7" s="288"/>
    </row>
    <row r="8" spans="1:27" ht="15.75" customHeight="1" x14ac:dyDescent="0.15">
      <c r="A8" s="374"/>
      <c r="B8" s="375"/>
      <c r="C8" s="375"/>
      <c r="D8" s="375"/>
      <c r="E8" s="375"/>
      <c r="F8" s="375"/>
      <c r="G8" s="376"/>
      <c r="H8" s="337" t="s">
        <v>57</v>
      </c>
      <c r="I8" s="338"/>
      <c r="J8" s="338"/>
      <c r="K8" s="338"/>
      <c r="L8" s="339"/>
      <c r="M8" s="416"/>
      <c r="N8" s="417"/>
      <c r="O8" s="418"/>
      <c r="P8" s="381"/>
      <c r="Q8" s="382"/>
      <c r="R8" s="383"/>
      <c r="S8" s="343"/>
      <c r="T8" s="344"/>
      <c r="U8" s="345"/>
      <c r="V8" s="393"/>
      <c r="W8" s="394"/>
      <c r="X8" s="395"/>
      <c r="Y8" s="286"/>
      <c r="Z8" s="287"/>
      <c r="AA8" s="288"/>
    </row>
    <row r="9" spans="1:27" ht="15.75" customHeight="1" x14ac:dyDescent="0.15">
      <c r="A9" s="374"/>
      <c r="B9" s="375"/>
      <c r="C9" s="375"/>
      <c r="D9" s="375"/>
      <c r="E9" s="375"/>
      <c r="F9" s="375"/>
      <c r="G9" s="376"/>
      <c r="H9" s="337" t="s">
        <v>58</v>
      </c>
      <c r="I9" s="338"/>
      <c r="J9" s="338"/>
      <c r="K9" s="338"/>
      <c r="L9" s="339"/>
      <c r="M9" s="416"/>
      <c r="N9" s="417"/>
      <c r="O9" s="418"/>
      <c r="P9" s="381"/>
      <c r="Q9" s="382"/>
      <c r="R9" s="383"/>
      <c r="S9" s="343"/>
      <c r="T9" s="344"/>
      <c r="U9" s="345"/>
      <c r="V9" s="393"/>
      <c r="W9" s="394"/>
      <c r="X9" s="395"/>
      <c r="Y9" s="286"/>
      <c r="Z9" s="287"/>
      <c r="AA9" s="288"/>
    </row>
    <row r="10" spans="1:27" ht="15.75" customHeight="1" x14ac:dyDescent="0.15">
      <c r="A10" s="374"/>
      <c r="B10" s="375"/>
      <c r="C10" s="375"/>
      <c r="D10" s="375"/>
      <c r="E10" s="375"/>
      <c r="F10" s="375"/>
      <c r="G10" s="376"/>
      <c r="H10" s="337" t="s">
        <v>10</v>
      </c>
      <c r="I10" s="338"/>
      <c r="J10" s="338"/>
      <c r="K10" s="338"/>
      <c r="L10" s="339"/>
      <c r="M10" s="416"/>
      <c r="N10" s="417"/>
      <c r="O10" s="418"/>
      <c r="P10" s="381"/>
      <c r="Q10" s="382"/>
      <c r="R10" s="383"/>
      <c r="S10" s="343"/>
      <c r="T10" s="344"/>
      <c r="U10" s="345"/>
      <c r="V10" s="393"/>
      <c r="W10" s="394"/>
      <c r="X10" s="395"/>
      <c r="Y10" s="286"/>
      <c r="Z10" s="287"/>
      <c r="AA10" s="288"/>
    </row>
    <row r="11" spans="1:27" ht="15.75" customHeight="1" x14ac:dyDescent="0.15">
      <c r="A11" s="377"/>
      <c r="B11" s="378"/>
      <c r="C11" s="378"/>
      <c r="D11" s="378"/>
      <c r="E11" s="378"/>
      <c r="F11" s="378"/>
      <c r="G11" s="379"/>
      <c r="H11" s="337" t="s">
        <v>59</v>
      </c>
      <c r="I11" s="338"/>
      <c r="J11" s="338"/>
      <c r="K11" s="338"/>
      <c r="L11" s="339"/>
      <c r="M11" s="419"/>
      <c r="N11" s="420"/>
      <c r="O11" s="421"/>
      <c r="P11" s="381"/>
      <c r="Q11" s="382"/>
      <c r="R11" s="383"/>
      <c r="S11" s="343"/>
      <c r="T11" s="344"/>
      <c r="U11" s="345"/>
      <c r="V11" s="396"/>
      <c r="W11" s="397"/>
      <c r="X11" s="398"/>
      <c r="Y11" s="283"/>
      <c r="Z11" s="284"/>
      <c r="AA11" s="285"/>
    </row>
    <row r="12" spans="1:27" ht="15.75" customHeight="1" x14ac:dyDescent="0.15">
      <c r="A12" s="422" t="s">
        <v>60</v>
      </c>
      <c r="B12" s="315"/>
      <c r="C12" s="315"/>
      <c r="D12" s="315"/>
      <c r="E12" s="315"/>
      <c r="F12" s="315"/>
      <c r="G12" s="315"/>
      <c r="H12" s="308" t="s">
        <v>55</v>
      </c>
      <c r="I12" s="308"/>
      <c r="J12" s="308"/>
      <c r="K12" s="308"/>
      <c r="L12" s="308"/>
      <c r="M12" s="325">
        <f>COUNTIF('1.バスケ'!C9,"&lt;&gt;")</f>
        <v>0</v>
      </c>
      <c r="N12" s="326"/>
      <c r="O12" s="327"/>
      <c r="P12" s="325">
        <f>COUNTIF('1.バスケ'!C10:C21,"&lt;&gt;")</f>
        <v>0</v>
      </c>
      <c r="Q12" s="326"/>
      <c r="R12" s="327"/>
      <c r="S12" s="325">
        <f>COUNTIF('1.バスケ'!C22:C23,"&lt;&gt;")</f>
        <v>0</v>
      </c>
      <c r="T12" s="326"/>
      <c r="U12" s="327"/>
      <c r="V12" s="290" cm="1">
        <f t="array" ref="V12">SUMPRODUCT(--(バスケ重複用!C3:C62&lt;&gt;""))- SUMPRODUCT(--(バスケ重複用!C3:C62&lt;&gt;"") / COUNTIF(バスケ重複用!C3:C62, バスケ重複用!C3:C62 &amp; ""))</f>
        <v>0</v>
      </c>
      <c r="W12" s="291"/>
      <c r="X12" s="292"/>
      <c r="Y12" s="280">
        <f>M12+M13+M14+M15+P12+P13+P14+P15+S12+S13+S14+S15-V12</f>
        <v>0</v>
      </c>
      <c r="Z12" s="281"/>
      <c r="AA12" s="282"/>
    </row>
    <row r="13" spans="1:27" ht="15.75" customHeight="1" x14ac:dyDescent="0.15">
      <c r="A13" s="314"/>
      <c r="B13" s="315"/>
      <c r="C13" s="315"/>
      <c r="D13" s="315"/>
      <c r="E13" s="315"/>
      <c r="F13" s="315"/>
      <c r="G13" s="315"/>
      <c r="H13" s="308" t="s">
        <v>56</v>
      </c>
      <c r="I13" s="308"/>
      <c r="J13" s="308"/>
      <c r="K13" s="308"/>
      <c r="L13" s="308"/>
      <c r="M13" s="325">
        <f>COUNTIF('1.バスケ'!C29,"&lt;&gt;")</f>
        <v>0</v>
      </c>
      <c r="N13" s="326"/>
      <c r="O13" s="327"/>
      <c r="P13" s="412">
        <f>COUNTIF('1.バスケ'!C30:C41,"&lt;&gt;")</f>
        <v>0</v>
      </c>
      <c r="Q13" s="412"/>
      <c r="R13" s="412"/>
      <c r="S13" s="325">
        <f>COUNTIF('1.バスケ'!C42:C43,"&lt;&gt;")</f>
        <v>0</v>
      </c>
      <c r="T13" s="326"/>
      <c r="U13" s="327"/>
      <c r="V13" s="296"/>
      <c r="W13" s="297"/>
      <c r="X13" s="298"/>
      <c r="Y13" s="286"/>
      <c r="Z13" s="287"/>
      <c r="AA13" s="288"/>
    </row>
    <row r="14" spans="1:27" ht="15.75" customHeight="1" x14ac:dyDescent="0.15">
      <c r="A14" s="314"/>
      <c r="B14" s="315"/>
      <c r="C14" s="315"/>
      <c r="D14" s="315"/>
      <c r="E14" s="315"/>
      <c r="F14" s="315"/>
      <c r="G14" s="315"/>
      <c r="H14" s="308" t="s">
        <v>57</v>
      </c>
      <c r="I14" s="308"/>
      <c r="J14" s="308"/>
      <c r="K14" s="308"/>
      <c r="L14" s="308"/>
      <c r="M14" s="325">
        <f>COUNTIF('1.バスケ'!C48,"&lt;&gt;")</f>
        <v>0</v>
      </c>
      <c r="N14" s="326"/>
      <c r="O14" s="327"/>
      <c r="P14" s="412">
        <f>COUNTIF('1.バスケ'!C49:C60,"&lt;&gt;")</f>
        <v>0</v>
      </c>
      <c r="Q14" s="412"/>
      <c r="R14" s="412"/>
      <c r="S14" s="325">
        <f>COUNTIF('1.バスケ'!C61:C62,"&lt;&gt;")</f>
        <v>0</v>
      </c>
      <c r="T14" s="326"/>
      <c r="U14" s="327"/>
      <c r="V14" s="296"/>
      <c r="W14" s="297"/>
      <c r="X14" s="298"/>
      <c r="Y14" s="286"/>
      <c r="Z14" s="287"/>
      <c r="AA14" s="288"/>
    </row>
    <row r="15" spans="1:27" ht="15.75" customHeight="1" x14ac:dyDescent="0.15">
      <c r="A15" s="314"/>
      <c r="B15" s="315"/>
      <c r="C15" s="315"/>
      <c r="D15" s="315"/>
      <c r="E15" s="315"/>
      <c r="F15" s="315"/>
      <c r="G15" s="315"/>
      <c r="H15" s="308" t="s">
        <v>58</v>
      </c>
      <c r="I15" s="308"/>
      <c r="J15" s="308"/>
      <c r="K15" s="308"/>
      <c r="L15" s="308"/>
      <c r="M15" s="325">
        <f>COUNTIF('1.バスケ'!C68,"&lt;&gt;")</f>
        <v>0</v>
      </c>
      <c r="N15" s="326"/>
      <c r="O15" s="327"/>
      <c r="P15" s="325">
        <f>COUNTIF('1.バスケ'!C69:C80,"&lt;&gt;")</f>
        <v>0</v>
      </c>
      <c r="Q15" s="326"/>
      <c r="R15" s="327"/>
      <c r="S15" s="325">
        <f>COUNTIF('1.バスケ'!C81:C82,"&lt;&gt;")</f>
        <v>0</v>
      </c>
      <c r="T15" s="326"/>
      <c r="U15" s="327"/>
      <c r="V15" s="293"/>
      <c r="W15" s="294"/>
      <c r="X15" s="295"/>
      <c r="Y15" s="283"/>
      <c r="Z15" s="284"/>
      <c r="AA15" s="285"/>
    </row>
    <row r="16" spans="1:27" ht="15.75" customHeight="1" x14ac:dyDescent="0.15">
      <c r="A16" s="340" t="s">
        <v>61</v>
      </c>
      <c r="B16" s="341"/>
      <c r="C16" s="341"/>
      <c r="D16" s="341"/>
      <c r="E16" s="341"/>
      <c r="F16" s="341"/>
      <c r="G16" s="342"/>
      <c r="H16" s="308" t="s">
        <v>55</v>
      </c>
      <c r="I16" s="308"/>
      <c r="J16" s="308"/>
      <c r="K16" s="308"/>
      <c r="L16" s="308"/>
      <c r="M16" s="325">
        <f>COUNTIF('2.バレー'!C9,"&lt;&gt;")</f>
        <v>0</v>
      </c>
      <c r="N16" s="326"/>
      <c r="O16" s="327"/>
      <c r="P16" s="412">
        <f>COUNTIF('2.バレー'!C10:C24,"&lt;&gt;")</f>
        <v>0</v>
      </c>
      <c r="Q16" s="412"/>
      <c r="R16" s="412"/>
      <c r="S16" s="412">
        <f>COUNTIF('2.バレー'!C25:C26,"&lt;&gt;")</f>
        <v>0</v>
      </c>
      <c r="T16" s="412"/>
      <c r="U16" s="412"/>
      <c r="V16" s="290" cm="1">
        <f t="array" ref="V16">SUMPRODUCT(--(バレー重複用!C3:C89&lt;&gt;""))- SUMPRODUCT(--(バレー重複用!C3:C89&lt;&gt;"") / COUNTIF(バレー重複用!C3:C89, バレー重複用!C3:C89 &amp; ""))</f>
        <v>0</v>
      </c>
      <c r="W16" s="291"/>
      <c r="X16" s="292"/>
      <c r="Y16" s="280">
        <f>M16+M17+M18+M19+M20+P16+P17+P18+P19+P20+S16+S17+S18+S19+S20-V16</f>
        <v>0</v>
      </c>
      <c r="Z16" s="281"/>
      <c r="AA16" s="282"/>
    </row>
    <row r="17" spans="1:27" ht="15.75" customHeight="1" x14ac:dyDescent="0.15">
      <c r="A17" s="423"/>
      <c r="B17" s="424"/>
      <c r="C17" s="424"/>
      <c r="D17" s="424"/>
      <c r="E17" s="424"/>
      <c r="F17" s="424"/>
      <c r="G17" s="425"/>
      <c r="H17" s="308" t="s">
        <v>62</v>
      </c>
      <c r="I17" s="308"/>
      <c r="J17" s="308"/>
      <c r="K17" s="308"/>
      <c r="L17" s="308"/>
      <c r="M17" s="325">
        <f>COUNTIF('2.バレー'!C32,"&lt;&gt;")</f>
        <v>0</v>
      </c>
      <c r="N17" s="326"/>
      <c r="O17" s="327"/>
      <c r="P17" s="412">
        <f>COUNTIF('2.バレー'!C33:C47,"&lt;&gt;")</f>
        <v>0</v>
      </c>
      <c r="Q17" s="412"/>
      <c r="R17" s="412"/>
      <c r="S17" s="412">
        <f>COUNTIF('2.バレー'!C48:C49,"&lt;&gt;")</f>
        <v>0</v>
      </c>
      <c r="T17" s="412"/>
      <c r="U17" s="412"/>
      <c r="V17" s="296"/>
      <c r="W17" s="297"/>
      <c r="X17" s="298"/>
      <c r="Y17" s="286"/>
      <c r="Z17" s="287"/>
      <c r="AA17" s="288"/>
    </row>
    <row r="18" spans="1:27" ht="15.75" customHeight="1" x14ac:dyDescent="0.15">
      <c r="A18" s="423"/>
      <c r="B18" s="424"/>
      <c r="C18" s="424"/>
      <c r="D18" s="424"/>
      <c r="E18" s="424"/>
      <c r="F18" s="424"/>
      <c r="G18" s="425"/>
      <c r="H18" s="308" t="s">
        <v>57</v>
      </c>
      <c r="I18" s="308"/>
      <c r="J18" s="308"/>
      <c r="K18" s="308"/>
      <c r="L18" s="308"/>
      <c r="M18" s="325">
        <f>COUNTIF('2.バレー'!C54,"&lt;&gt;")</f>
        <v>0</v>
      </c>
      <c r="N18" s="326"/>
      <c r="O18" s="327"/>
      <c r="P18" s="412">
        <f>COUNTIF('2.バレー'!C55:C69,"&lt;&gt;")</f>
        <v>0</v>
      </c>
      <c r="Q18" s="412"/>
      <c r="R18" s="412"/>
      <c r="S18" s="412">
        <f>COUNTIF('2.バレー'!C70:C71,"&lt;&gt;")</f>
        <v>0</v>
      </c>
      <c r="T18" s="412"/>
      <c r="U18" s="412"/>
      <c r="V18" s="296"/>
      <c r="W18" s="297"/>
      <c r="X18" s="298"/>
      <c r="Y18" s="286"/>
      <c r="Z18" s="287"/>
      <c r="AA18" s="288"/>
    </row>
    <row r="19" spans="1:27" ht="15.75" customHeight="1" x14ac:dyDescent="0.15">
      <c r="A19" s="423"/>
      <c r="B19" s="424"/>
      <c r="C19" s="424"/>
      <c r="D19" s="424"/>
      <c r="E19" s="424"/>
      <c r="F19" s="424"/>
      <c r="G19" s="425"/>
      <c r="H19" s="308" t="s">
        <v>58</v>
      </c>
      <c r="I19" s="308"/>
      <c r="J19" s="308"/>
      <c r="K19" s="308"/>
      <c r="L19" s="308"/>
      <c r="M19" s="325">
        <f>COUNTIF('2.バレー'!C77,"&lt;&gt;")</f>
        <v>0</v>
      </c>
      <c r="N19" s="326"/>
      <c r="O19" s="327"/>
      <c r="P19" s="412">
        <f>COUNTIF('2.バレー'!C78:C92,"&lt;&gt;")</f>
        <v>0</v>
      </c>
      <c r="Q19" s="412"/>
      <c r="R19" s="412"/>
      <c r="S19" s="412">
        <f>COUNTIF('2.バレー'!C93:C94,"&lt;&gt;")</f>
        <v>0</v>
      </c>
      <c r="T19" s="412"/>
      <c r="U19" s="412"/>
      <c r="V19" s="296"/>
      <c r="W19" s="297"/>
      <c r="X19" s="298"/>
      <c r="Y19" s="286"/>
      <c r="Z19" s="287"/>
      <c r="AA19" s="288"/>
    </row>
    <row r="20" spans="1:27" ht="15.75" customHeight="1" x14ac:dyDescent="0.15">
      <c r="A20" s="423"/>
      <c r="B20" s="424"/>
      <c r="C20" s="424"/>
      <c r="D20" s="424"/>
      <c r="E20" s="424"/>
      <c r="F20" s="424"/>
      <c r="G20" s="425"/>
      <c r="H20" s="308" t="s">
        <v>59</v>
      </c>
      <c r="I20" s="308"/>
      <c r="J20" s="308"/>
      <c r="K20" s="308"/>
      <c r="L20" s="308"/>
      <c r="M20" s="325">
        <f>COUNTIF('2.バレー'!C100,"&lt;&gt;")</f>
        <v>0</v>
      </c>
      <c r="N20" s="326"/>
      <c r="O20" s="327"/>
      <c r="P20" s="325">
        <f>COUNTIF('2.バレー'!C101:C112,"&lt;&gt;")</f>
        <v>0</v>
      </c>
      <c r="Q20" s="326"/>
      <c r="R20" s="327"/>
      <c r="S20" s="325">
        <f>COUNTIF('2.バレー'!C113:C114,"&lt;&gt;")</f>
        <v>0</v>
      </c>
      <c r="T20" s="326"/>
      <c r="U20" s="327"/>
      <c r="V20" s="293"/>
      <c r="W20" s="294"/>
      <c r="X20" s="295"/>
      <c r="Y20" s="283"/>
      <c r="Z20" s="284"/>
      <c r="AA20" s="285"/>
    </row>
    <row r="21" spans="1:27" ht="15.75" customHeight="1" x14ac:dyDescent="0.15">
      <c r="A21" s="314" t="s">
        <v>63</v>
      </c>
      <c r="B21" s="315"/>
      <c r="C21" s="315"/>
      <c r="D21" s="315"/>
      <c r="E21" s="315"/>
      <c r="F21" s="315"/>
      <c r="G21" s="315"/>
      <c r="H21" s="308" t="s">
        <v>270</v>
      </c>
      <c r="I21" s="308"/>
      <c r="J21" s="308"/>
      <c r="K21" s="308"/>
      <c r="L21" s="308"/>
      <c r="M21" s="325">
        <f>COUNTIF('3.ソフトテニス'!C9,"&lt;&gt;")</f>
        <v>0</v>
      </c>
      <c r="N21" s="326"/>
      <c r="O21" s="327"/>
      <c r="P21" s="412">
        <f>COUNTIF('3.ソフトテニス'!C10:C17,"&lt;&gt;")</f>
        <v>0</v>
      </c>
      <c r="Q21" s="412"/>
      <c r="R21" s="412"/>
      <c r="S21" s="289"/>
      <c r="T21" s="289"/>
      <c r="U21" s="289"/>
      <c r="V21" s="290" cm="1">
        <f t="array" ref="V21">SUMPRODUCT(--(ソフトテニス重複用!C3:C47&lt;&gt;""))- SUMPRODUCT(--(ソフトテニス重複用!C3:C47&lt;&gt;"") / COUNTIF(ソフトテニス重複用!C3:C47, ソフトテニス重複用!C3:C47 &amp; ""))</f>
        <v>0</v>
      </c>
      <c r="W21" s="291"/>
      <c r="X21" s="292"/>
      <c r="Y21" s="280">
        <f>M21++M22+P21+P22-V21</f>
        <v>0</v>
      </c>
      <c r="Z21" s="281"/>
      <c r="AA21" s="282"/>
    </row>
    <row r="22" spans="1:27" ht="15.75" customHeight="1" x14ac:dyDescent="0.15">
      <c r="A22" s="314"/>
      <c r="B22" s="315"/>
      <c r="C22" s="315"/>
      <c r="D22" s="315"/>
      <c r="E22" s="315"/>
      <c r="F22" s="315"/>
      <c r="G22" s="315"/>
      <c r="H22" s="426" t="s">
        <v>271</v>
      </c>
      <c r="I22" s="427"/>
      <c r="J22" s="427"/>
      <c r="K22" s="427"/>
      <c r="L22" s="428"/>
      <c r="M22" s="309">
        <f>COUNTIF('3.ソフトテニス'!C22,"&lt;&gt;")+COUNTIF('3.ソフトテニス'!C36,"&lt;&gt;")+COUNTIF('3.ソフトテニス'!C50,"&lt;&gt;")+COUNTIF('3.ソフトテニス'!C64,"&lt;&gt;")</f>
        <v>0</v>
      </c>
      <c r="N22" s="310"/>
      <c r="O22" s="311"/>
      <c r="P22" s="312">
        <f>COUNTIF('3.ソフトテニス'!C23:C30,"&lt;&gt;")+COUNTIF('3.ソフトテニス'!C37:C44,"&lt;&gt;")+COUNTIF('3.ソフトテニス'!C51:C58,"&lt;&gt;")+COUNTIF('3.ソフトテニス'!C65:C72,"&lt;&gt;")</f>
        <v>0</v>
      </c>
      <c r="Q22" s="312"/>
      <c r="R22" s="312"/>
      <c r="S22" s="313"/>
      <c r="T22" s="313"/>
      <c r="U22" s="313"/>
      <c r="V22" s="293"/>
      <c r="W22" s="294"/>
      <c r="X22" s="295"/>
      <c r="Y22" s="283"/>
      <c r="Z22" s="284"/>
      <c r="AA22" s="285"/>
    </row>
    <row r="23" spans="1:27" ht="15.75" customHeight="1" x14ac:dyDescent="0.15">
      <c r="A23" s="340" t="s">
        <v>64</v>
      </c>
      <c r="B23" s="341"/>
      <c r="C23" s="341"/>
      <c r="D23" s="341"/>
      <c r="E23" s="341"/>
      <c r="F23" s="341"/>
      <c r="G23" s="342"/>
      <c r="H23" s="308" t="s">
        <v>270</v>
      </c>
      <c r="I23" s="308"/>
      <c r="J23" s="308"/>
      <c r="K23" s="308"/>
      <c r="L23" s="308"/>
      <c r="M23" s="325">
        <f>COUNTIF('4.卓球'!B9,"&lt;&gt;")</f>
        <v>0</v>
      </c>
      <c r="N23" s="326"/>
      <c r="O23" s="327"/>
      <c r="P23" s="325">
        <f>COUNTIF('4.卓球'!B10:B15,"&lt;&gt;")</f>
        <v>0</v>
      </c>
      <c r="Q23" s="326"/>
      <c r="R23" s="327"/>
      <c r="S23" s="343"/>
      <c r="T23" s="344"/>
      <c r="U23" s="345"/>
      <c r="V23" s="290" cm="1">
        <f t="array" ref="V23">SUMPRODUCT(--(卓球重複用!C3:C25&lt;&gt;""))- SUMPRODUCT(--(卓球重複用!C3:C25&lt;&gt;"") / COUNTIF(卓球重複用!C3:C25, 卓球重複用!C3:C25 &amp; ""))</f>
        <v>0</v>
      </c>
      <c r="W23" s="291"/>
      <c r="X23" s="292"/>
      <c r="Y23" s="280">
        <f>M23++M24+M25+P23+P24+P25-V23</f>
        <v>0</v>
      </c>
      <c r="Z23" s="281"/>
      <c r="AA23" s="282"/>
    </row>
    <row r="24" spans="1:27" ht="15.75" customHeight="1" x14ac:dyDescent="0.15">
      <c r="A24" s="423"/>
      <c r="B24" s="424"/>
      <c r="C24" s="424"/>
      <c r="D24" s="424"/>
      <c r="E24" s="424"/>
      <c r="F24" s="424"/>
      <c r="G24" s="425"/>
      <c r="H24" s="308" t="s">
        <v>272</v>
      </c>
      <c r="I24" s="308"/>
      <c r="J24" s="308"/>
      <c r="K24" s="308"/>
      <c r="L24" s="308"/>
      <c r="M24" s="325">
        <f>COUNTIF('4.卓球'!B21,"&lt;&gt;")</f>
        <v>0</v>
      </c>
      <c r="N24" s="326"/>
      <c r="O24" s="327"/>
      <c r="P24" s="325">
        <f>COUNTIF('4.卓球'!B22:B27,"&lt;&gt;")</f>
        <v>0</v>
      </c>
      <c r="Q24" s="326"/>
      <c r="R24" s="327"/>
      <c r="S24" s="289"/>
      <c r="T24" s="289"/>
      <c r="U24" s="289"/>
      <c r="V24" s="296"/>
      <c r="W24" s="297"/>
      <c r="X24" s="298"/>
      <c r="Y24" s="286"/>
      <c r="Z24" s="287"/>
      <c r="AA24" s="288"/>
    </row>
    <row r="25" spans="1:27" ht="15.75" customHeight="1" x14ac:dyDescent="0.15">
      <c r="A25" s="423"/>
      <c r="B25" s="424"/>
      <c r="C25" s="424"/>
      <c r="D25" s="424"/>
      <c r="E25" s="424"/>
      <c r="F25" s="424"/>
      <c r="G25" s="425"/>
      <c r="H25" s="308" t="s">
        <v>273</v>
      </c>
      <c r="I25" s="308"/>
      <c r="J25" s="308"/>
      <c r="K25" s="308"/>
      <c r="L25" s="308"/>
      <c r="M25" s="325">
        <f>COUNTIF('4.卓球'!B33,"&lt;&gt;")</f>
        <v>0</v>
      </c>
      <c r="N25" s="326"/>
      <c r="O25" s="327"/>
      <c r="P25" s="325">
        <f>COUNTIF('4.卓球'!B34:B41,"&lt;&gt;")</f>
        <v>0</v>
      </c>
      <c r="Q25" s="326"/>
      <c r="R25" s="327"/>
      <c r="S25" s="289"/>
      <c r="T25" s="289"/>
      <c r="U25" s="289"/>
      <c r="V25" s="293"/>
      <c r="W25" s="294"/>
      <c r="X25" s="295"/>
      <c r="Y25" s="283"/>
      <c r="Z25" s="284"/>
      <c r="AA25" s="285"/>
    </row>
    <row r="26" spans="1:27" ht="15.75" customHeight="1" x14ac:dyDescent="0.15">
      <c r="A26" s="422" t="s">
        <v>65</v>
      </c>
      <c r="B26" s="315"/>
      <c r="C26" s="315"/>
      <c r="D26" s="315"/>
      <c r="E26" s="315"/>
      <c r="F26" s="315"/>
      <c r="G26" s="315"/>
      <c r="H26" s="308" t="s">
        <v>55</v>
      </c>
      <c r="I26" s="308"/>
      <c r="J26" s="308"/>
      <c r="K26" s="308"/>
      <c r="L26" s="308"/>
      <c r="M26" s="325">
        <f>COUNTIF('5.バド'!B9,"&lt;&gt;")</f>
        <v>0</v>
      </c>
      <c r="N26" s="326"/>
      <c r="O26" s="327"/>
      <c r="P26" s="325">
        <f>COUNTIF('5.バド'!B10:B15,"&lt;&gt;")</f>
        <v>0</v>
      </c>
      <c r="Q26" s="326"/>
      <c r="R26" s="327"/>
      <c r="S26" s="289"/>
      <c r="T26" s="289"/>
      <c r="U26" s="289"/>
      <c r="V26" s="290" cm="1">
        <f t="array" ref="V26">SUMPRODUCT(--(バド重複用!C3:C47&lt;&gt;""))- SUMPRODUCT(--(バド重複用!C3:C47&lt;&gt;"") / COUNTIF(バド重複用!C3:C47, バド重複用!C3:C47 &amp; ""))</f>
        <v>0</v>
      </c>
      <c r="W26" s="291"/>
      <c r="X26" s="292"/>
      <c r="Y26" s="280">
        <f>M26+M27+M28+M29+M30+M31+P26+P27+P28+P29+P30+P31-V26</f>
        <v>0</v>
      </c>
      <c r="Z26" s="281"/>
      <c r="AA26" s="282"/>
    </row>
    <row r="27" spans="1:27" ht="15.75" customHeight="1" x14ac:dyDescent="0.15">
      <c r="A27" s="314"/>
      <c r="B27" s="315"/>
      <c r="C27" s="315"/>
      <c r="D27" s="315"/>
      <c r="E27" s="315"/>
      <c r="F27" s="315"/>
      <c r="G27" s="315"/>
      <c r="H27" s="308" t="s">
        <v>56</v>
      </c>
      <c r="I27" s="308"/>
      <c r="J27" s="308"/>
      <c r="K27" s="308"/>
      <c r="L27" s="308"/>
      <c r="M27" s="325">
        <f>COUNTIF('5.バド'!B22,"&lt;&gt;")</f>
        <v>0</v>
      </c>
      <c r="N27" s="326"/>
      <c r="O27" s="327"/>
      <c r="P27" s="325">
        <f>COUNTIF('5.バド'!B23:B29,"&lt;&gt;")</f>
        <v>0</v>
      </c>
      <c r="Q27" s="326"/>
      <c r="R27" s="327"/>
      <c r="S27" s="289"/>
      <c r="T27" s="289"/>
      <c r="U27" s="289"/>
      <c r="V27" s="296"/>
      <c r="W27" s="297"/>
      <c r="X27" s="298"/>
      <c r="Y27" s="286"/>
      <c r="Z27" s="287"/>
      <c r="AA27" s="288"/>
    </row>
    <row r="28" spans="1:27" ht="15.75" customHeight="1" x14ac:dyDescent="0.15">
      <c r="A28" s="314"/>
      <c r="B28" s="315"/>
      <c r="C28" s="315"/>
      <c r="D28" s="315"/>
      <c r="E28" s="315"/>
      <c r="F28" s="315"/>
      <c r="G28" s="315"/>
      <c r="H28" s="308" t="s">
        <v>272</v>
      </c>
      <c r="I28" s="308"/>
      <c r="J28" s="308"/>
      <c r="K28" s="308"/>
      <c r="L28" s="308"/>
      <c r="M28" s="325">
        <f>COUNTIF('5.バド'!B36,"&lt;&gt;")</f>
        <v>0</v>
      </c>
      <c r="N28" s="326"/>
      <c r="O28" s="327"/>
      <c r="P28" s="325">
        <f>COUNTIF('5.バド'!B37:B42,"&lt;&gt;")</f>
        <v>0</v>
      </c>
      <c r="Q28" s="326"/>
      <c r="R28" s="327"/>
      <c r="S28" s="289"/>
      <c r="T28" s="289"/>
      <c r="U28" s="289"/>
      <c r="V28" s="296"/>
      <c r="W28" s="297"/>
      <c r="X28" s="298"/>
      <c r="Y28" s="286"/>
      <c r="Z28" s="287"/>
      <c r="AA28" s="288"/>
    </row>
    <row r="29" spans="1:27" ht="15.75" customHeight="1" x14ac:dyDescent="0.15">
      <c r="A29" s="314"/>
      <c r="B29" s="315"/>
      <c r="C29" s="315"/>
      <c r="D29" s="315"/>
      <c r="E29" s="315"/>
      <c r="F29" s="315"/>
      <c r="G29" s="315"/>
      <c r="H29" s="308" t="s">
        <v>10</v>
      </c>
      <c r="I29" s="308"/>
      <c r="J29" s="308"/>
      <c r="K29" s="308"/>
      <c r="L29" s="308"/>
      <c r="M29" s="325">
        <f>COUNTIF('5.バド'!B48,"&lt;&gt;")</f>
        <v>0</v>
      </c>
      <c r="N29" s="326"/>
      <c r="O29" s="327"/>
      <c r="P29" s="325">
        <f>COUNTIF('5.バド'!B49:B55,"&lt;&gt;")</f>
        <v>0</v>
      </c>
      <c r="Q29" s="326"/>
      <c r="R29" s="327"/>
      <c r="S29" s="289"/>
      <c r="T29" s="289"/>
      <c r="U29" s="289"/>
      <c r="V29" s="296"/>
      <c r="W29" s="297"/>
      <c r="X29" s="298"/>
      <c r="Y29" s="286"/>
      <c r="Z29" s="287"/>
      <c r="AA29" s="288"/>
    </row>
    <row r="30" spans="1:27" ht="15.75" customHeight="1" x14ac:dyDescent="0.15">
      <c r="A30" s="314"/>
      <c r="B30" s="315"/>
      <c r="C30" s="315"/>
      <c r="D30" s="315"/>
      <c r="E30" s="315"/>
      <c r="F30" s="315"/>
      <c r="G30" s="315"/>
      <c r="H30" s="308" t="s">
        <v>59</v>
      </c>
      <c r="I30" s="308"/>
      <c r="J30" s="308"/>
      <c r="K30" s="308"/>
      <c r="L30" s="308"/>
      <c r="M30" s="325">
        <f>COUNTIF('5.バド'!B61,"&lt;&gt;")</f>
        <v>0</v>
      </c>
      <c r="N30" s="326"/>
      <c r="O30" s="327"/>
      <c r="P30" s="325">
        <f>COUNTIF('5.バド'!B62:B68,"&lt;&gt;")</f>
        <v>0</v>
      </c>
      <c r="Q30" s="326"/>
      <c r="R30" s="327"/>
      <c r="S30" s="343"/>
      <c r="T30" s="344"/>
      <c r="U30" s="345"/>
      <c r="V30" s="296"/>
      <c r="W30" s="297"/>
      <c r="X30" s="298"/>
      <c r="Y30" s="286"/>
      <c r="Z30" s="287"/>
      <c r="AA30" s="288"/>
    </row>
    <row r="31" spans="1:27" ht="15.75" customHeight="1" x14ac:dyDescent="0.15">
      <c r="A31" s="314"/>
      <c r="B31" s="315"/>
      <c r="C31" s="315"/>
      <c r="D31" s="315"/>
      <c r="E31" s="315"/>
      <c r="F31" s="315"/>
      <c r="G31" s="315"/>
      <c r="H31" s="308" t="s">
        <v>66</v>
      </c>
      <c r="I31" s="308"/>
      <c r="J31" s="308"/>
      <c r="K31" s="308"/>
      <c r="L31" s="308"/>
      <c r="M31" s="325">
        <f>COUNTIF('5.バド'!B74,"&lt;&gt;")</f>
        <v>0</v>
      </c>
      <c r="N31" s="326"/>
      <c r="O31" s="327"/>
      <c r="P31" s="325">
        <f>COUNTIF('5.バド'!B75:B80,"&lt;&gt;")</f>
        <v>0</v>
      </c>
      <c r="Q31" s="326"/>
      <c r="R31" s="327"/>
      <c r="S31" s="289"/>
      <c r="T31" s="289"/>
      <c r="U31" s="289"/>
      <c r="V31" s="293"/>
      <c r="W31" s="294"/>
      <c r="X31" s="295"/>
      <c r="Y31" s="283"/>
      <c r="Z31" s="284"/>
      <c r="AA31" s="285"/>
    </row>
    <row r="32" spans="1:27" ht="15.75" customHeight="1" x14ac:dyDescent="0.15">
      <c r="A32" s="314" t="s">
        <v>67</v>
      </c>
      <c r="B32" s="315"/>
      <c r="C32" s="315"/>
      <c r="D32" s="315"/>
      <c r="E32" s="315"/>
      <c r="F32" s="315"/>
      <c r="G32" s="315"/>
      <c r="H32" s="308" t="s">
        <v>55</v>
      </c>
      <c r="I32" s="308"/>
      <c r="J32" s="308"/>
      <c r="K32" s="308"/>
      <c r="L32" s="308"/>
      <c r="M32" s="325">
        <f>COUNTIF('6.柔道'!C9,"&lt;&gt;")</f>
        <v>0</v>
      </c>
      <c r="N32" s="326"/>
      <c r="O32" s="327"/>
      <c r="P32" s="325">
        <f>COUNTIF('6.柔道'!C10:C16,"&lt;&gt;")</f>
        <v>0</v>
      </c>
      <c r="Q32" s="326"/>
      <c r="R32" s="327"/>
      <c r="S32" s="289"/>
      <c r="T32" s="289"/>
      <c r="U32" s="289"/>
      <c r="V32" s="290" cm="1">
        <f t="array" ref="V32">SUMPRODUCT(--(柔道重複用!C3:C36&lt;&gt;""))- SUMPRODUCT(--(柔道重複用!C3:C36&lt;&gt;"") / COUNTIF(柔道重複用!C3:C36, 柔道重複用!C3:C36 &amp; ""))</f>
        <v>0</v>
      </c>
      <c r="W32" s="291"/>
      <c r="X32" s="292"/>
      <c r="Y32" s="280">
        <f>M32+M33+P32+P33-V32</f>
        <v>0</v>
      </c>
      <c r="Z32" s="281"/>
      <c r="AA32" s="282"/>
    </row>
    <row r="33" spans="1:27" ht="15.75" customHeight="1" x14ac:dyDescent="0.15">
      <c r="A33" s="314"/>
      <c r="B33" s="315"/>
      <c r="C33" s="315"/>
      <c r="D33" s="315"/>
      <c r="E33" s="315"/>
      <c r="F33" s="315"/>
      <c r="G33" s="315"/>
      <c r="H33" s="308" t="s">
        <v>57</v>
      </c>
      <c r="I33" s="308"/>
      <c r="J33" s="308"/>
      <c r="K33" s="308"/>
      <c r="L33" s="308"/>
      <c r="M33" s="309">
        <f>COUNTIF('6.柔道'!C24,"&lt;&gt;")+COUNTIF('6.柔道'!C40,"&lt;&gt;")+COUNTIF('6.柔道'!C53,"&lt;&gt;")+COUNTIF('6.柔道'!C66,"&lt;&gt;")</f>
        <v>0</v>
      </c>
      <c r="N33" s="310"/>
      <c r="O33" s="311"/>
      <c r="P33" s="312">
        <f>COUNTIF('6.柔道'!C25:C31,"&lt;&gt;")+COUNTIF('6.柔道'!C41:C47,"&lt;&gt;")+COUNTIF('6.柔道'!C54:C57,"&lt;&gt;")+COUNTIF('6.柔道'!C67:C70,"&lt;&gt;")</f>
        <v>0</v>
      </c>
      <c r="Q33" s="312"/>
      <c r="R33" s="312"/>
      <c r="S33" s="313"/>
      <c r="T33" s="313"/>
      <c r="U33" s="313"/>
      <c r="V33" s="293"/>
      <c r="W33" s="294"/>
      <c r="X33" s="295"/>
      <c r="Y33" s="283"/>
      <c r="Z33" s="284"/>
      <c r="AA33" s="285"/>
    </row>
    <row r="34" spans="1:27" ht="15.75" customHeight="1" x14ac:dyDescent="0.15">
      <c r="A34" s="314" t="s">
        <v>68</v>
      </c>
      <c r="B34" s="315"/>
      <c r="C34" s="315"/>
      <c r="D34" s="315"/>
      <c r="E34" s="315"/>
      <c r="F34" s="315"/>
      <c r="G34" s="315"/>
      <c r="H34" s="308" t="s">
        <v>55</v>
      </c>
      <c r="I34" s="308"/>
      <c r="J34" s="308"/>
      <c r="K34" s="308"/>
      <c r="L34" s="308"/>
      <c r="M34" s="325">
        <f>COUNTIF('7.剣道'!C9,"&lt;&gt;")</f>
        <v>0</v>
      </c>
      <c r="N34" s="326"/>
      <c r="O34" s="327"/>
      <c r="P34" s="325">
        <f>COUNTIF('7.剣道'!C10:C14,"&lt;&gt;")</f>
        <v>0</v>
      </c>
      <c r="Q34" s="326"/>
      <c r="R34" s="327"/>
      <c r="S34" s="289"/>
      <c r="T34" s="289"/>
      <c r="U34" s="289"/>
      <c r="V34" s="290" cm="1">
        <f t="array" ref="V34">SUMPRODUCT(--(剣道重複用!C3:C22&lt;&gt;""))- SUMPRODUCT(--(剣道重複用!C3:C22&lt;&gt;"") / COUNTIF(剣道重複用!C3:C22, 剣道重複用!C3:C22 &amp; ""))</f>
        <v>0</v>
      </c>
      <c r="W34" s="291"/>
      <c r="X34" s="292"/>
      <c r="Y34" s="280">
        <f>M34+M35+M36+M37+P34+P35+P36+P37-V34</f>
        <v>0</v>
      </c>
      <c r="Z34" s="281"/>
      <c r="AA34" s="282"/>
    </row>
    <row r="35" spans="1:27" ht="15.75" customHeight="1" x14ac:dyDescent="0.15">
      <c r="A35" s="314"/>
      <c r="B35" s="315"/>
      <c r="C35" s="315"/>
      <c r="D35" s="315"/>
      <c r="E35" s="315"/>
      <c r="F35" s="315"/>
      <c r="G35" s="315"/>
      <c r="H35" s="308" t="s">
        <v>56</v>
      </c>
      <c r="I35" s="308"/>
      <c r="J35" s="308"/>
      <c r="K35" s="308"/>
      <c r="L35" s="308"/>
      <c r="M35" s="325">
        <f>COUNTIF('7.剣道'!C20,"&lt;&gt;")</f>
        <v>0</v>
      </c>
      <c r="N35" s="326"/>
      <c r="O35" s="327"/>
      <c r="P35" s="325">
        <f>COUNTIF('7.剣道'!C21:C23,"&lt;&gt;")</f>
        <v>0</v>
      </c>
      <c r="Q35" s="326"/>
      <c r="R35" s="327"/>
      <c r="S35" s="289"/>
      <c r="T35" s="289"/>
      <c r="U35" s="289"/>
      <c r="V35" s="296"/>
      <c r="W35" s="297"/>
      <c r="X35" s="298"/>
      <c r="Y35" s="286"/>
      <c r="Z35" s="287"/>
      <c r="AA35" s="288"/>
    </row>
    <row r="36" spans="1:27" ht="15.75" customHeight="1" x14ac:dyDescent="0.15">
      <c r="A36" s="314"/>
      <c r="B36" s="315"/>
      <c r="C36" s="315"/>
      <c r="D36" s="315"/>
      <c r="E36" s="315"/>
      <c r="F36" s="315"/>
      <c r="G36" s="315"/>
      <c r="H36" s="308" t="s">
        <v>57</v>
      </c>
      <c r="I36" s="308"/>
      <c r="J36" s="308"/>
      <c r="K36" s="308"/>
      <c r="L36" s="308"/>
      <c r="M36" s="325">
        <f>COUNTIF('7.剣道'!C29,"&lt;&gt;")</f>
        <v>0</v>
      </c>
      <c r="N36" s="326"/>
      <c r="O36" s="327"/>
      <c r="P36" s="325">
        <f>COUNTIF('7.剣道'!C30:C34,"&lt;&gt;")</f>
        <v>0</v>
      </c>
      <c r="Q36" s="326"/>
      <c r="R36" s="327"/>
      <c r="S36" s="289"/>
      <c r="T36" s="289"/>
      <c r="U36" s="289"/>
      <c r="V36" s="296"/>
      <c r="W36" s="297"/>
      <c r="X36" s="298"/>
      <c r="Y36" s="286"/>
      <c r="Z36" s="287"/>
      <c r="AA36" s="288"/>
    </row>
    <row r="37" spans="1:27" ht="15.75" customHeight="1" x14ac:dyDescent="0.15">
      <c r="A37" s="314"/>
      <c r="B37" s="315"/>
      <c r="C37" s="315"/>
      <c r="D37" s="315"/>
      <c r="E37" s="315"/>
      <c r="F37" s="315"/>
      <c r="G37" s="315"/>
      <c r="H37" s="308" t="s">
        <v>58</v>
      </c>
      <c r="I37" s="308"/>
      <c r="J37" s="308"/>
      <c r="K37" s="308"/>
      <c r="L37" s="308"/>
      <c r="M37" s="325">
        <f>COUNTIF('7.剣道'!C40,"&lt;&gt;")</f>
        <v>0</v>
      </c>
      <c r="N37" s="326"/>
      <c r="O37" s="327"/>
      <c r="P37" s="325">
        <f>COUNTIF('7.剣道'!C41:C43,"&lt;&gt;")</f>
        <v>0</v>
      </c>
      <c r="Q37" s="326"/>
      <c r="R37" s="327"/>
      <c r="S37" s="289"/>
      <c r="T37" s="289"/>
      <c r="U37" s="289"/>
      <c r="V37" s="293"/>
      <c r="W37" s="294"/>
      <c r="X37" s="295"/>
      <c r="Y37" s="283"/>
      <c r="Z37" s="284"/>
      <c r="AA37" s="285"/>
    </row>
    <row r="38" spans="1:27" ht="15.75" customHeight="1" x14ac:dyDescent="0.15">
      <c r="A38" s="314" t="s">
        <v>69</v>
      </c>
      <c r="B38" s="315"/>
      <c r="C38" s="315"/>
      <c r="D38" s="315"/>
      <c r="E38" s="315"/>
      <c r="F38" s="315"/>
      <c r="G38" s="315"/>
      <c r="H38" s="308" t="s">
        <v>55</v>
      </c>
      <c r="I38" s="308"/>
      <c r="J38" s="308"/>
      <c r="K38" s="308"/>
      <c r="L38" s="308"/>
      <c r="M38" s="325">
        <f>COUNTIF('8.弓道'!B9,"&lt;&gt;")</f>
        <v>0</v>
      </c>
      <c r="N38" s="326"/>
      <c r="O38" s="327"/>
      <c r="P38" s="325">
        <f>COUNTIF('8.弓道'!B10:B13,"&lt;&gt;")</f>
        <v>0</v>
      </c>
      <c r="Q38" s="326"/>
      <c r="R38" s="327"/>
      <c r="S38" s="289"/>
      <c r="T38" s="289"/>
      <c r="U38" s="289"/>
      <c r="V38" s="290" cm="1">
        <f t="array" ref="V38">SUMPRODUCT(--(弓道重複用!C3:C17&lt;&gt;""))- SUMPRODUCT(--(弓道重複用!C3:C17&lt;&gt;"") / COUNTIF(弓道重複用!C3:C17, 弓道重複用!C3:C17 &amp; ""))</f>
        <v>0</v>
      </c>
      <c r="W38" s="291"/>
      <c r="X38" s="292"/>
      <c r="Y38" s="280">
        <f>M38+M39+M40+P38+P39+P40-V38</f>
        <v>0</v>
      </c>
      <c r="Z38" s="281"/>
      <c r="AA38" s="282"/>
    </row>
    <row r="39" spans="1:27" ht="15.75" customHeight="1" x14ac:dyDescent="0.15">
      <c r="A39" s="314"/>
      <c r="B39" s="315"/>
      <c r="C39" s="315"/>
      <c r="D39" s="315"/>
      <c r="E39" s="315"/>
      <c r="F39" s="315"/>
      <c r="G39" s="315"/>
      <c r="H39" s="308" t="s">
        <v>56</v>
      </c>
      <c r="I39" s="308"/>
      <c r="J39" s="308"/>
      <c r="K39" s="308"/>
      <c r="L39" s="308"/>
      <c r="M39" s="325">
        <f>COUNTIF('8.弓道'!B19,"&lt;&gt;")</f>
        <v>0</v>
      </c>
      <c r="N39" s="326"/>
      <c r="O39" s="327"/>
      <c r="P39" s="325">
        <f>COUNTIF('8.弓道'!B20:B23,"&lt;&gt;")</f>
        <v>0</v>
      </c>
      <c r="Q39" s="326"/>
      <c r="R39" s="327"/>
      <c r="S39" s="289"/>
      <c r="T39" s="289"/>
      <c r="U39" s="289"/>
      <c r="V39" s="296"/>
      <c r="W39" s="297"/>
      <c r="X39" s="298"/>
      <c r="Y39" s="286"/>
      <c r="Z39" s="287"/>
      <c r="AA39" s="288"/>
    </row>
    <row r="40" spans="1:27" ht="15.75" customHeight="1" x14ac:dyDescent="0.15">
      <c r="A40" s="314"/>
      <c r="B40" s="315"/>
      <c r="C40" s="315"/>
      <c r="D40" s="315"/>
      <c r="E40" s="315"/>
      <c r="F40" s="315"/>
      <c r="G40" s="315"/>
      <c r="H40" s="308" t="s">
        <v>272</v>
      </c>
      <c r="I40" s="308"/>
      <c r="J40" s="308"/>
      <c r="K40" s="308"/>
      <c r="L40" s="308"/>
      <c r="M40" s="325">
        <f>COUNTIF('8.弓道'!B29,"&lt;&gt;")</f>
        <v>0</v>
      </c>
      <c r="N40" s="326"/>
      <c r="O40" s="327"/>
      <c r="P40" s="325">
        <f>COUNTIF('8.弓道'!B30:B33,"&lt;&gt;")</f>
        <v>0</v>
      </c>
      <c r="Q40" s="326"/>
      <c r="R40" s="327"/>
      <c r="S40" s="289"/>
      <c r="T40" s="289"/>
      <c r="U40" s="289"/>
      <c r="V40" s="293"/>
      <c r="W40" s="294"/>
      <c r="X40" s="295"/>
      <c r="Y40" s="283"/>
      <c r="Z40" s="284"/>
      <c r="AA40" s="285"/>
    </row>
    <row r="41" spans="1:27" ht="15.75" customHeight="1" x14ac:dyDescent="0.15">
      <c r="A41" s="314" t="s">
        <v>70</v>
      </c>
      <c r="B41" s="315"/>
      <c r="C41" s="315"/>
      <c r="D41" s="315"/>
      <c r="E41" s="315"/>
      <c r="F41" s="315"/>
      <c r="G41" s="315"/>
      <c r="H41" s="308" t="s">
        <v>55</v>
      </c>
      <c r="I41" s="308"/>
      <c r="J41" s="308"/>
      <c r="K41" s="308"/>
      <c r="L41" s="308"/>
      <c r="M41" s="309">
        <f>COUNTIF('9.相撲'!B9,"&lt;&gt;")+COUNTIF('9.相撲'!B19,"&lt;&gt;")</f>
        <v>0</v>
      </c>
      <c r="N41" s="310"/>
      <c r="O41" s="311"/>
      <c r="P41" s="312">
        <f>COUNTIF('9.相撲'!B10:B13,"&lt;&gt;")+COUNTIF('9.相撲'!B20:B23,"&lt;&gt;")</f>
        <v>0</v>
      </c>
      <c r="Q41" s="312"/>
      <c r="R41" s="312"/>
      <c r="S41" s="313"/>
      <c r="T41" s="313"/>
      <c r="U41" s="313"/>
      <c r="V41" s="316" cm="1">
        <f t="array" ref="V41">SUMPRODUCT(--(相撲重複用!C5:C32&lt;&gt;""))- SUMPRODUCT(--(相撲重複用!C5:C32&lt;&gt;"") / COUNTIF(相撲重複用!C5:C32, 相撲重複用!C5:C32 &amp; ""))</f>
        <v>0</v>
      </c>
      <c r="W41" s="317"/>
      <c r="X41" s="318"/>
      <c r="Y41" s="299">
        <f>M41+P41+M42+P42+M43+P43-V41</f>
        <v>0</v>
      </c>
      <c r="Z41" s="300"/>
      <c r="AA41" s="301"/>
    </row>
    <row r="42" spans="1:27" ht="15.75" customHeight="1" x14ac:dyDescent="0.15">
      <c r="A42" s="314"/>
      <c r="B42" s="315"/>
      <c r="C42" s="315"/>
      <c r="D42" s="315"/>
      <c r="E42" s="315"/>
      <c r="F42" s="315"/>
      <c r="G42" s="315"/>
      <c r="H42" s="308" t="s">
        <v>57</v>
      </c>
      <c r="I42" s="308"/>
      <c r="J42" s="308"/>
      <c r="K42" s="308"/>
      <c r="L42" s="308"/>
      <c r="M42" s="325">
        <f>COUNTIF('9.相撲'!B28,"&lt;&gt;")</f>
        <v>0</v>
      </c>
      <c r="N42" s="326"/>
      <c r="O42" s="327"/>
      <c r="P42" s="325">
        <f>COUNTIF('9.相撲'!B29:B34,"&lt;&gt;")</f>
        <v>0</v>
      </c>
      <c r="Q42" s="326"/>
      <c r="R42" s="327"/>
      <c r="S42" s="289"/>
      <c r="T42" s="289"/>
      <c r="U42" s="289"/>
      <c r="V42" s="319"/>
      <c r="W42" s="320"/>
      <c r="X42" s="321"/>
      <c r="Y42" s="302"/>
      <c r="Z42" s="303"/>
      <c r="AA42" s="304"/>
    </row>
    <row r="43" spans="1:27" ht="15.75" customHeight="1" x14ac:dyDescent="0.15">
      <c r="A43" s="314"/>
      <c r="B43" s="315"/>
      <c r="C43" s="315"/>
      <c r="D43" s="315"/>
      <c r="E43" s="315"/>
      <c r="F43" s="315"/>
      <c r="G43" s="315"/>
      <c r="H43" s="308" t="s">
        <v>274</v>
      </c>
      <c r="I43" s="308"/>
      <c r="J43" s="308"/>
      <c r="K43" s="308"/>
      <c r="L43" s="308"/>
      <c r="M43" s="325">
        <f>COUNTIF('9.相撲'!B40,"&lt;&gt;")</f>
        <v>0</v>
      </c>
      <c r="N43" s="326"/>
      <c r="O43" s="327"/>
      <c r="P43" s="325">
        <f>COUNTIF('9.相撲'!B41:B50,"&lt;&gt;")</f>
        <v>0</v>
      </c>
      <c r="Q43" s="326"/>
      <c r="R43" s="327"/>
      <c r="S43" s="289"/>
      <c r="T43" s="289"/>
      <c r="U43" s="289"/>
      <c r="V43" s="322"/>
      <c r="W43" s="323"/>
      <c r="X43" s="324"/>
      <c r="Y43" s="305"/>
      <c r="Z43" s="306"/>
      <c r="AA43" s="307"/>
    </row>
    <row r="44" spans="1:27" ht="15.75" customHeight="1" x14ac:dyDescent="0.15">
      <c r="A44" s="340" t="s">
        <v>71</v>
      </c>
      <c r="B44" s="341"/>
      <c r="C44" s="341"/>
      <c r="D44" s="341"/>
      <c r="E44" s="341"/>
      <c r="F44" s="341"/>
      <c r="G44" s="342"/>
      <c r="H44" s="308" t="s">
        <v>55</v>
      </c>
      <c r="I44" s="308"/>
      <c r="J44" s="308"/>
      <c r="K44" s="308"/>
      <c r="L44" s="308"/>
      <c r="M44" s="325">
        <f>COUNTIF('10.ソフトボール'!C9,"&lt;&gt;")</f>
        <v>0</v>
      </c>
      <c r="N44" s="326"/>
      <c r="O44" s="327"/>
      <c r="P44" s="325">
        <f>COUNTIF('10.ソフトボール'!C10:C26,"&lt;&gt;")</f>
        <v>0</v>
      </c>
      <c r="Q44" s="326"/>
      <c r="R44" s="327"/>
      <c r="S44" s="289"/>
      <c r="T44" s="289"/>
      <c r="U44" s="289"/>
      <c r="V44" s="325" cm="1">
        <f t="array" ref="V44">SUMPRODUCT(--('10.ソフトボール'!C9:C26&lt;&gt;""))- SUMPRODUCT(--('10.ソフトボール'!C9:C26&lt;&gt;"") / COUNTIF('10.ソフトボール'!C9:C26, '10.ソフトボール'!C9:C26 &amp; ""))</f>
        <v>0</v>
      </c>
      <c r="W44" s="326"/>
      <c r="X44" s="327"/>
      <c r="Y44" s="349">
        <f>M44+P44-V44</f>
        <v>0</v>
      </c>
      <c r="Z44" s="349"/>
      <c r="AA44" s="350"/>
    </row>
    <row r="45" spans="1:27" ht="15.75" customHeight="1" x14ac:dyDescent="0.15">
      <c r="A45" s="328" t="s">
        <v>72</v>
      </c>
      <c r="B45" s="329"/>
      <c r="C45" s="329"/>
      <c r="D45" s="329"/>
      <c r="E45" s="329"/>
      <c r="F45" s="329"/>
      <c r="G45" s="330"/>
      <c r="H45" s="337" t="s">
        <v>73</v>
      </c>
      <c r="I45" s="338"/>
      <c r="J45" s="338"/>
      <c r="K45" s="338"/>
      <c r="L45" s="339"/>
      <c r="M45" s="325">
        <f>COUNTIF('11.空手道'!B9,"&lt;&gt;")</f>
        <v>0</v>
      </c>
      <c r="N45" s="326"/>
      <c r="O45" s="327"/>
      <c r="P45" s="325">
        <f>COUNTIF('11.空手道'!B10:B13,"&lt;&gt;")</f>
        <v>0</v>
      </c>
      <c r="Q45" s="326"/>
      <c r="R45" s="327"/>
      <c r="S45" s="343"/>
      <c r="T45" s="344"/>
      <c r="U45" s="345"/>
      <c r="V45" s="316" cm="1">
        <f t="array" ref="V45">SUMPRODUCT(--(空手重複用!C3:C55&lt;&gt;""))- SUMPRODUCT(--(空手重複用!C3:C55&lt;&gt;"") / COUNTIF(空手重複用!C3:C55, 空手重複用!C3:C55))</f>
        <v>0</v>
      </c>
      <c r="W45" s="317"/>
      <c r="X45" s="318"/>
      <c r="Y45" s="299">
        <f>M45+M46+M47+M48+M49+P45+P46+P47+P48+P49-V45</f>
        <v>0</v>
      </c>
      <c r="Z45" s="300"/>
      <c r="AA45" s="301"/>
    </row>
    <row r="46" spans="1:27" ht="15.75" customHeight="1" x14ac:dyDescent="0.15">
      <c r="A46" s="331"/>
      <c r="B46" s="332"/>
      <c r="C46" s="332"/>
      <c r="D46" s="332"/>
      <c r="E46" s="332"/>
      <c r="F46" s="332"/>
      <c r="G46" s="333"/>
      <c r="H46" s="308" t="s">
        <v>55</v>
      </c>
      <c r="I46" s="308"/>
      <c r="J46" s="308"/>
      <c r="K46" s="308"/>
      <c r="L46" s="308"/>
      <c r="M46" s="309">
        <f>COUNTIF('11.空手道'!B20,"&lt;&gt;")+COUNTIF('11.空手道'!B32,"&lt;&gt;")</f>
        <v>0</v>
      </c>
      <c r="N46" s="310"/>
      <c r="O46" s="311"/>
      <c r="P46" s="312">
        <f>COUNTIF('11.空手道'!B21:B25,"&lt;&gt;")+COUNTIF('11.空手道'!B33:B37,"&lt;&gt;")</f>
        <v>0</v>
      </c>
      <c r="Q46" s="312"/>
      <c r="R46" s="312"/>
      <c r="S46" s="313"/>
      <c r="T46" s="313"/>
      <c r="U46" s="313"/>
      <c r="V46" s="319"/>
      <c r="W46" s="320"/>
      <c r="X46" s="321"/>
      <c r="Y46" s="302"/>
      <c r="Z46" s="303"/>
      <c r="AA46" s="304"/>
    </row>
    <row r="47" spans="1:27" ht="15.75" customHeight="1" x14ac:dyDescent="0.15">
      <c r="A47" s="331"/>
      <c r="B47" s="332"/>
      <c r="C47" s="332"/>
      <c r="D47" s="332"/>
      <c r="E47" s="332"/>
      <c r="F47" s="332"/>
      <c r="G47" s="333"/>
      <c r="H47" s="308" t="s">
        <v>56</v>
      </c>
      <c r="I47" s="308"/>
      <c r="J47" s="308"/>
      <c r="K47" s="308"/>
      <c r="L47" s="308"/>
      <c r="M47" s="309">
        <f>COUNTIF('11.空手道'!B66,"&lt;&gt;")+COUNTIF('11.空手道'!B78,"&lt;&gt;")</f>
        <v>0</v>
      </c>
      <c r="N47" s="310"/>
      <c r="O47" s="311"/>
      <c r="P47" s="312">
        <f>COUNTIF('11.空手道'!B67:B71,"&lt;&gt;")+COUNTIF('11.空手道'!B79:B83,"&lt;&gt;")</f>
        <v>0</v>
      </c>
      <c r="Q47" s="312"/>
      <c r="R47" s="312"/>
      <c r="S47" s="289"/>
      <c r="T47" s="289"/>
      <c r="U47" s="289"/>
      <c r="V47" s="319"/>
      <c r="W47" s="320"/>
      <c r="X47" s="321"/>
      <c r="Y47" s="302"/>
      <c r="Z47" s="303"/>
      <c r="AA47" s="304"/>
    </row>
    <row r="48" spans="1:27" ht="15.75" customHeight="1" x14ac:dyDescent="0.15">
      <c r="A48" s="331"/>
      <c r="B48" s="332"/>
      <c r="C48" s="332"/>
      <c r="D48" s="332"/>
      <c r="E48" s="332"/>
      <c r="F48" s="332"/>
      <c r="G48" s="333"/>
      <c r="H48" s="308" t="s">
        <v>10</v>
      </c>
      <c r="I48" s="308"/>
      <c r="J48" s="308"/>
      <c r="K48" s="308"/>
      <c r="L48" s="308"/>
      <c r="M48" s="309">
        <f>COUNTIF('11.空手道'!B44,"&lt;&gt;")+COUNTIF('11.空手道'!B55,"&lt;&gt;")</f>
        <v>0</v>
      </c>
      <c r="N48" s="310"/>
      <c r="O48" s="311"/>
      <c r="P48" s="312">
        <f>COUNTIF('11.空手道'!B45:B49,"&lt;&gt;")+COUNTIF('11.空手道'!B56:B60,"&lt;&gt;")</f>
        <v>0</v>
      </c>
      <c r="Q48" s="312"/>
      <c r="R48" s="312"/>
      <c r="S48" s="289"/>
      <c r="T48" s="289"/>
      <c r="U48" s="289"/>
      <c r="V48" s="319"/>
      <c r="W48" s="320"/>
      <c r="X48" s="321"/>
      <c r="Y48" s="302"/>
      <c r="Z48" s="303"/>
      <c r="AA48" s="304"/>
    </row>
    <row r="49" spans="1:27" ht="15.75" customHeight="1" x14ac:dyDescent="0.15">
      <c r="A49" s="334"/>
      <c r="B49" s="335"/>
      <c r="C49" s="335"/>
      <c r="D49" s="335"/>
      <c r="E49" s="335"/>
      <c r="F49" s="335"/>
      <c r="G49" s="336"/>
      <c r="H49" s="308" t="s">
        <v>59</v>
      </c>
      <c r="I49" s="308"/>
      <c r="J49" s="308"/>
      <c r="K49" s="308"/>
      <c r="L49" s="308"/>
      <c r="M49" s="309">
        <f>COUNTIF('11.空手道'!B90,"&lt;&gt;")+COUNTIF('11.空手道'!B101,"&lt;&gt;")</f>
        <v>0</v>
      </c>
      <c r="N49" s="310"/>
      <c r="O49" s="311"/>
      <c r="P49" s="312">
        <f>COUNTIF('11.空手道'!B91:B95,"&lt;&gt;")+COUNTIF('11.空手道'!B102:B106,"&lt;&gt;")</f>
        <v>0</v>
      </c>
      <c r="Q49" s="312"/>
      <c r="R49" s="312"/>
      <c r="S49" s="289"/>
      <c r="T49" s="289"/>
      <c r="U49" s="289"/>
      <c r="V49" s="322"/>
      <c r="W49" s="323"/>
      <c r="X49" s="324"/>
      <c r="Y49" s="305"/>
      <c r="Z49" s="306"/>
      <c r="AA49" s="307"/>
    </row>
    <row r="50" spans="1:27" ht="15.75" customHeight="1" x14ac:dyDescent="0.15">
      <c r="A50" s="358" t="s">
        <v>74</v>
      </c>
      <c r="B50" s="359"/>
      <c r="C50" s="359"/>
      <c r="D50" s="359"/>
      <c r="E50" s="359"/>
      <c r="F50" s="359"/>
      <c r="G50" s="360"/>
      <c r="H50" s="308" t="s">
        <v>5</v>
      </c>
      <c r="I50" s="308"/>
      <c r="J50" s="308"/>
      <c r="K50" s="308"/>
      <c r="L50" s="308"/>
      <c r="M50" s="325">
        <f>COUNTIF('12.テニス'!C9,"&lt;&gt;")</f>
        <v>0</v>
      </c>
      <c r="N50" s="326"/>
      <c r="O50" s="327"/>
      <c r="P50" s="325">
        <f>COUNTIF('12.テニス'!C10:C17,"&lt;&gt;")</f>
        <v>0</v>
      </c>
      <c r="Q50" s="326"/>
      <c r="R50" s="327"/>
      <c r="S50" s="289"/>
      <c r="T50" s="289"/>
      <c r="U50" s="289"/>
      <c r="V50" s="325" cm="1">
        <f t="array" ref="V50">COUNTA('12.テニス'!C9:C17) - SUMPRODUCT(('12.テニス'!C9:C17&lt;&gt;"")/COUNTIF('12.テニス'!C9:C17,'12.テニス'!C9:C17&amp; ""))</f>
        <v>0</v>
      </c>
      <c r="W50" s="326"/>
      <c r="X50" s="327"/>
      <c r="Y50" s="349">
        <f>M50+P50-V50</f>
        <v>0</v>
      </c>
      <c r="Z50" s="349"/>
      <c r="AA50" s="350"/>
    </row>
    <row r="51" spans="1:27" ht="17.25" customHeight="1" x14ac:dyDescent="0.15">
      <c r="A51" s="351" t="s">
        <v>75</v>
      </c>
      <c r="B51" s="352"/>
      <c r="C51" s="352"/>
      <c r="D51" s="352"/>
      <c r="E51" s="352"/>
      <c r="F51" s="352"/>
      <c r="G51" s="352"/>
      <c r="H51" s="352"/>
      <c r="I51" s="352"/>
      <c r="J51" s="352"/>
      <c r="K51" s="352"/>
      <c r="L51" s="353"/>
      <c r="M51" s="354">
        <f>SUM(M6:O50)</f>
        <v>0</v>
      </c>
      <c r="N51" s="355"/>
      <c r="O51" s="356"/>
      <c r="P51" s="354">
        <f>SUM(P6:R50)</f>
        <v>0</v>
      </c>
      <c r="Q51" s="355"/>
      <c r="R51" s="356"/>
      <c r="S51" s="354">
        <f>SUM(S6:U50)</f>
        <v>0</v>
      </c>
      <c r="T51" s="355"/>
      <c r="U51" s="356"/>
      <c r="V51" s="354">
        <f>SUM(V6:X50)</f>
        <v>0</v>
      </c>
      <c r="W51" s="355"/>
      <c r="X51" s="356"/>
      <c r="Y51" s="354">
        <f>SUM(Y6:AA50)</f>
        <v>0</v>
      </c>
      <c r="Z51" s="355"/>
      <c r="AA51" s="357"/>
    </row>
    <row r="52" spans="1:27" ht="15.75" customHeight="1" x14ac:dyDescent="0.15">
      <c r="A52" s="361" t="s">
        <v>76</v>
      </c>
      <c r="B52" s="326"/>
      <c r="C52" s="326"/>
      <c r="D52" s="326"/>
      <c r="E52" s="326"/>
      <c r="F52" s="326"/>
      <c r="G52" s="326"/>
      <c r="H52" s="326"/>
      <c r="I52" s="326"/>
      <c r="J52" s="326"/>
      <c r="K52" s="326"/>
      <c r="L52" s="327"/>
      <c r="M52" s="362"/>
      <c r="N52" s="363"/>
      <c r="O52" s="364"/>
      <c r="P52" s="362"/>
      <c r="Q52" s="363"/>
      <c r="R52" s="364"/>
      <c r="S52" s="362"/>
      <c r="T52" s="363"/>
      <c r="U52" s="364"/>
      <c r="V52" s="365"/>
      <c r="W52" s="366"/>
      <c r="X52" s="367"/>
      <c r="Y52" s="368">
        <f>COUNTIF(①役員名簿!$D$10:$D$26,"〇")</f>
        <v>0</v>
      </c>
      <c r="Z52" s="369"/>
      <c r="AA52" s="370"/>
    </row>
    <row r="53" spans="1:27" ht="18.75" customHeight="1" thickBot="1" x14ac:dyDescent="0.2">
      <c r="A53" s="429" t="s">
        <v>77</v>
      </c>
      <c r="B53" s="430"/>
      <c r="C53" s="430"/>
      <c r="D53" s="430"/>
      <c r="E53" s="430"/>
      <c r="F53" s="430"/>
      <c r="G53" s="430"/>
      <c r="H53" s="430"/>
      <c r="I53" s="430"/>
      <c r="J53" s="430"/>
      <c r="K53" s="430"/>
      <c r="L53" s="430"/>
      <c r="M53" s="430"/>
      <c r="N53" s="430"/>
      <c r="O53" s="430"/>
      <c r="P53" s="430"/>
      <c r="Q53" s="430"/>
      <c r="R53" s="430"/>
      <c r="S53" s="430"/>
      <c r="T53" s="430"/>
      <c r="U53" s="430"/>
      <c r="V53" s="430"/>
      <c r="W53" s="430"/>
      <c r="X53" s="431"/>
      <c r="Y53" s="347">
        <f>SUM(Y51:AA52)</f>
        <v>0</v>
      </c>
      <c r="Z53" s="347"/>
      <c r="AA53" s="348"/>
    </row>
    <row r="54" spans="1:27" ht="24" customHeight="1" x14ac:dyDescent="0.15">
      <c r="A54" s="346"/>
      <c r="B54" s="346"/>
      <c r="C54" s="346"/>
      <c r="D54" s="346"/>
      <c r="E54" s="346"/>
      <c r="F54" s="346"/>
      <c r="G54" s="346"/>
      <c r="H54" s="346"/>
      <c r="I54" s="346"/>
      <c r="J54" s="346"/>
      <c r="K54" s="346"/>
      <c r="L54" s="346"/>
      <c r="M54" s="346"/>
      <c r="N54" s="346"/>
      <c r="O54" s="346"/>
      <c r="P54" s="346"/>
      <c r="Q54" s="346"/>
      <c r="R54" s="346"/>
      <c r="S54" s="346"/>
      <c r="T54" s="346"/>
      <c r="U54" s="346"/>
      <c r="V54" s="346"/>
      <c r="W54" s="346"/>
      <c r="X54" s="346"/>
      <c r="Y54" s="346"/>
      <c r="Z54" s="346"/>
      <c r="AA54" s="346"/>
    </row>
    <row r="55" spans="1:27" ht="21.75" customHeight="1" x14ac:dyDescent="0.15">
      <c r="A55" s="60"/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</row>
    <row r="56" spans="1:27" ht="21.75" customHeight="1" x14ac:dyDescent="0.15">
      <c r="A56" s="60"/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</row>
    <row r="57" spans="1:27" ht="21.75" customHeight="1" x14ac:dyDescent="0.15">
      <c r="A57" s="60"/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</row>
    <row r="58" spans="1:27" ht="21.75" customHeight="1" x14ac:dyDescent="0.15">
      <c r="A58" s="60"/>
      <c r="B58" s="60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0"/>
    </row>
    <row r="59" spans="1:27" ht="21.75" customHeight="1" x14ac:dyDescent="0.15">
      <c r="A59" s="60"/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</row>
    <row r="60" spans="1:27" ht="21.75" customHeight="1" x14ac:dyDescent="0.15">
      <c r="A60" s="60"/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</row>
    <row r="61" spans="1:27" ht="21.75" customHeight="1" x14ac:dyDescent="0.15">
      <c r="A61" s="60"/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</row>
    <row r="62" spans="1:27" ht="21.75" customHeight="1" x14ac:dyDescent="0.15">
      <c r="A62" s="60"/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</row>
    <row r="63" spans="1:27" ht="21.75" customHeight="1" x14ac:dyDescent="0.15">
      <c r="A63" s="60"/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</row>
    <row r="64" spans="1:27" ht="21.75" customHeight="1" x14ac:dyDescent="0.15">
      <c r="A64" s="60"/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</row>
    <row r="65" spans="1:27" ht="21.75" customHeight="1" x14ac:dyDescent="0.15">
      <c r="A65" s="60"/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</row>
    <row r="66" spans="1:27" ht="21.75" customHeight="1" x14ac:dyDescent="0.15">
      <c r="A66" s="60"/>
      <c r="B66" s="60"/>
      <c r="C66" s="60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</row>
    <row r="67" spans="1:27" ht="21.75" customHeight="1" x14ac:dyDescent="0.15">
      <c r="A67" s="60"/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</row>
    <row r="68" spans="1:27" ht="21.75" customHeight="1" x14ac:dyDescent="0.15">
      <c r="A68" s="60"/>
      <c r="B68" s="60"/>
      <c r="C68" s="60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  <c r="AA68" s="60"/>
    </row>
    <row r="69" spans="1:27" ht="21.75" customHeight="1" x14ac:dyDescent="0.15">
      <c r="A69" s="60"/>
      <c r="B69" s="60"/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  <c r="AA69" s="60"/>
    </row>
    <row r="70" spans="1:27" ht="21.75" customHeight="1" x14ac:dyDescent="0.15">
      <c r="A70" s="60"/>
      <c r="B70" s="60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  <c r="AA70" s="60"/>
    </row>
    <row r="71" spans="1:27" ht="21.75" customHeight="1" x14ac:dyDescent="0.15">
      <c r="A71" s="60"/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  <c r="AA71" s="60"/>
    </row>
    <row r="72" spans="1:27" ht="21.75" customHeight="1" x14ac:dyDescent="0.15">
      <c r="A72" s="60"/>
      <c r="B72" s="60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  <c r="AA72" s="60"/>
    </row>
    <row r="73" spans="1:27" ht="21.75" customHeight="1" x14ac:dyDescent="0.15">
      <c r="A73" s="60"/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</row>
    <row r="74" spans="1:27" ht="21.75" customHeight="1" x14ac:dyDescent="0.15">
      <c r="A74" s="60"/>
      <c r="B74" s="60"/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  <c r="AA74" s="60"/>
    </row>
    <row r="75" spans="1:27" ht="21.75" customHeight="1" x14ac:dyDescent="0.15">
      <c r="A75" s="60"/>
      <c r="B75" s="60"/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  <c r="Z75" s="60"/>
      <c r="AA75" s="60"/>
    </row>
    <row r="76" spans="1:27" ht="21.75" customHeight="1" x14ac:dyDescent="0.15">
      <c r="A76" s="60"/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</row>
    <row r="77" spans="1:27" ht="21.75" customHeight="1" x14ac:dyDescent="0.15">
      <c r="A77" s="60"/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  <c r="Z77" s="60"/>
      <c r="AA77" s="60"/>
    </row>
    <row r="78" spans="1:27" ht="21.75" customHeight="1" x14ac:dyDescent="0.15">
      <c r="A78" s="60"/>
      <c r="B78" s="60"/>
      <c r="C78" s="60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60"/>
      <c r="T78" s="60"/>
      <c r="U78" s="60"/>
      <c r="V78" s="60"/>
      <c r="W78" s="60"/>
      <c r="X78" s="60"/>
      <c r="Y78" s="60"/>
      <c r="Z78" s="60"/>
      <c r="AA78" s="60"/>
    </row>
    <row r="79" spans="1:27" ht="21.75" customHeight="1" x14ac:dyDescent="0.15">
      <c r="A79" s="60"/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  <c r="AA79" s="60"/>
    </row>
    <row r="80" spans="1:27" ht="21.75" customHeight="1" x14ac:dyDescent="0.15">
      <c r="A80" s="60"/>
      <c r="B80" s="60"/>
      <c r="C80" s="60"/>
      <c r="D80" s="60"/>
      <c r="E80" s="60"/>
      <c r="F80" s="60"/>
      <c r="G80" s="60"/>
      <c r="H80" s="60"/>
      <c r="I80" s="60"/>
      <c r="J80" s="60"/>
      <c r="K80" s="60"/>
      <c r="L80" s="60"/>
      <c r="M80" s="60"/>
      <c r="N80" s="60"/>
      <c r="O80" s="60"/>
      <c r="P80" s="60"/>
      <c r="Q80" s="60"/>
      <c r="R80" s="60"/>
      <c r="S80" s="60"/>
      <c r="T80" s="60"/>
      <c r="U80" s="60"/>
      <c r="V80" s="60"/>
      <c r="W80" s="60"/>
      <c r="X80" s="60"/>
      <c r="Y80" s="60"/>
      <c r="Z80" s="60"/>
      <c r="AA80" s="60"/>
    </row>
    <row r="81" spans="1:27" ht="21.75" customHeight="1" x14ac:dyDescent="0.15">
      <c r="A81" s="60"/>
      <c r="B81" s="60"/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60"/>
      <c r="AA81" s="60"/>
    </row>
    <row r="82" spans="1:27" ht="21.75" customHeight="1" x14ac:dyDescent="0.15">
      <c r="A82" s="60"/>
      <c r="B82" s="60"/>
      <c r="C82" s="60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  <c r="Z82" s="60"/>
      <c r="AA82" s="60"/>
    </row>
    <row r="83" spans="1:27" ht="21.75" customHeight="1" x14ac:dyDescent="0.15">
      <c r="A83" s="60"/>
      <c r="B83" s="60"/>
      <c r="C83" s="60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0"/>
      <c r="Y83" s="60"/>
      <c r="Z83" s="60"/>
      <c r="AA83" s="60"/>
    </row>
    <row r="84" spans="1:27" ht="21.75" customHeight="1" x14ac:dyDescent="0.15">
      <c r="A84" s="60"/>
      <c r="B84" s="60"/>
      <c r="C84" s="60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  <c r="Z84" s="60"/>
      <c r="AA84" s="60"/>
    </row>
    <row r="85" spans="1:27" ht="21.75" customHeight="1" x14ac:dyDescent="0.15">
      <c r="A85" s="60"/>
      <c r="B85" s="60"/>
      <c r="C85" s="60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0"/>
      <c r="Y85" s="60"/>
      <c r="Z85" s="60"/>
      <c r="AA85" s="60"/>
    </row>
    <row r="86" spans="1:27" ht="21.75" customHeight="1" x14ac:dyDescent="0.15">
      <c r="A86" s="60"/>
      <c r="B86" s="60"/>
      <c r="C86" s="60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60"/>
      <c r="Y86" s="60"/>
      <c r="Z86" s="60"/>
      <c r="AA86" s="60"/>
    </row>
    <row r="87" spans="1:27" ht="21.75" customHeight="1" x14ac:dyDescent="0.15">
      <c r="A87" s="60"/>
      <c r="B87" s="60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  <c r="AA87" s="60"/>
    </row>
    <row r="88" spans="1:27" ht="21.75" customHeight="1" x14ac:dyDescent="0.15">
      <c r="A88" s="60"/>
      <c r="B88" s="60"/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</row>
    <row r="89" spans="1:27" ht="21.75" customHeight="1" x14ac:dyDescent="0.15">
      <c r="A89" s="60"/>
      <c r="B89" s="60"/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</row>
    <row r="90" spans="1:27" ht="21.75" customHeight="1" x14ac:dyDescent="0.15">
      <c r="A90" s="60"/>
      <c r="B90" s="60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</row>
    <row r="91" spans="1:27" ht="21.75" customHeight="1" x14ac:dyDescent="0.15">
      <c r="A91" s="60"/>
      <c r="B91" s="60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</row>
    <row r="92" spans="1:27" ht="21.75" customHeight="1" x14ac:dyDescent="0.15">
      <c r="A92" s="60"/>
      <c r="B92" s="60"/>
      <c r="C92" s="60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  <c r="Z92" s="60"/>
      <c r="AA92" s="60"/>
    </row>
    <row r="93" spans="1:27" ht="21.75" customHeight="1" x14ac:dyDescent="0.15">
      <c r="A93" s="60"/>
      <c r="B93" s="60"/>
      <c r="C93" s="60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  <c r="AA93" s="60"/>
    </row>
    <row r="94" spans="1:27" ht="21.75" customHeight="1" x14ac:dyDescent="0.15">
      <c r="A94" s="60"/>
      <c r="B94" s="60"/>
      <c r="C94" s="60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  <c r="AA94" s="60"/>
    </row>
    <row r="95" spans="1:27" ht="21.75" customHeight="1" x14ac:dyDescent="0.15">
      <c r="A95" s="60"/>
      <c r="B95" s="60"/>
      <c r="C95" s="60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  <c r="Z95" s="60"/>
      <c r="AA95" s="60"/>
    </row>
    <row r="96" spans="1:27" ht="21.75" customHeight="1" x14ac:dyDescent="0.15">
      <c r="A96" s="60"/>
      <c r="B96" s="60"/>
      <c r="C96" s="60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  <c r="AA96" s="60"/>
    </row>
    <row r="97" spans="1:27" ht="21.75" customHeight="1" x14ac:dyDescent="0.15">
      <c r="A97" s="60"/>
      <c r="B97" s="60"/>
      <c r="C97" s="60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0"/>
      <c r="Y97" s="60"/>
      <c r="Z97" s="60"/>
      <c r="AA97" s="60"/>
    </row>
    <row r="98" spans="1:27" ht="21.75" customHeight="1" x14ac:dyDescent="0.15">
      <c r="A98" s="60"/>
      <c r="B98" s="60"/>
      <c r="C98" s="60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  <c r="R98" s="60"/>
      <c r="S98" s="60"/>
      <c r="T98" s="60"/>
      <c r="U98" s="60"/>
      <c r="V98" s="60"/>
      <c r="W98" s="60"/>
      <c r="X98" s="60"/>
      <c r="Y98" s="60"/>
      <c r="Z98" s="60"/>
      <c r="AA98" s="60"/>
    </row>
    <row r="99" spans="1:27" ht="21.75" customHeight="1" x14ac:dyDescent="0.15">
      <c r="A99" s="60"/>
      <c r="B99" s="60"/>
      <c r="C99" s="60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60"/>
      <c r="Y99" s="60"/>
      <c r="Z99" s="60"/>
      <c r="AA99" s="60"/>
    </row>
    <row r="100" spans="1:27" ht="21.75" customHeight="1" x14ac:dyDescent="0.15">
      <c r="A100" s="60"/>
      <c r="B100" s="60"/>
      <c r="C100" s="60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0"/>
      <c r="S100" s="60"/>
      <c r="T100" s="60"/>
      <c r="U100" s="60"/>
      <c r="V100" s="60"/>
      <c r="W100" s="60"/>
      <c r="X100" s="60"/>
      <c r="Y100" s="60"/>
      <c r="Z100" s="60"/>
      <c r="AA100" s="60"/>
    </row>
    <row r="101" spans="1:27" ht="21.75" customHeight="1" x14ac:dyDescent="0.15">
      <c r="A101" s="60"/>
      <c r="B101" s="60"/>
      <c r="C101" s="60"/>
      <c r="D101" s="60"/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  <c r="R101" s="60"/>
      <c r="S101" s="60"/>
      <c r="T101" s="60"/>
      <c r="U101" s="60"/>
      <c r="V101" s="60"/>
      <c r="W101" s="60"/>
      <c r="X101" s="60"/>
      <c r="Y101" s="60"/>
      <c r="Z101" s="60"/>
      <c r="AA101" s="60"/>
    </row>
    <row r="102" spans="1:27" ht="21.75" customHeight="1" x14ac:dyDescent="0.15">
      <c r="A102" s="60"/>
      <c r="B102" s="60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  <c r="Z102" s="60"/>
      <c r="AA102" s="60"/>
    </row>
    <row r="103" spans="1:27" ht="21.75" customHeight="1" x14ac:dyDescent="0.15">
      <c r="A103" s="60"/>
      <c r="B103" s="60"/>
      <c r="C103" s="60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0"/>
      <c r="S103" s="60"/>
      <c r="T103" s="60"/>
      <c r="U103" s="60"/>
      <c r="V103" s="60"/>
      <c r="W103" s="60"/>
      <c r="X103" s="60"/>
      <c r="Y103" s="60"/>
      <c r="Z103" s="60"/>
      <c r="AA103" s="60"/>
    </row>
    <row r="104" spans="1:27" ht="21.75" customHeight="1" x14ac:dyDescent="0.15">
      <c r="A104" s="60"/>
      <c r="B104" s="60"/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  <c r="S104" s="60"/>
      <c r="T104" s="60"/>
      <c r="U104" s="60"/>
      <c r="V104" s="60"/>
      <c r="W104" s="60"/>
      <c r="X104" s="60"/>
      <c r="Y104" s="60"/>
      <c r="Z104" s="60"/>
      <c r="AA104" s="60"/>
    </row>
    <row r="105" spans="1:27" ht="21.75" customHeight="1" x14ac:dyDescent="0.15">
      <c r="A105" s="60"/>
      <c r="B105" s="60"/>
      <c r="C105" s="60"/>
      <c r="D105" s="60"/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  <c r="R105" s="60"/>
      <c r="S105" s="60"/>
      <c r="T105" s="60"/>
      <c r="U105" s="60"/>
      <c r="V105" s="60"/>
      <c r="W105" s="60"/>
      <c r="X105" s="60"/>
      <c r="Y105" s="60"/>
      <c r="Z105" s="60"/>
      <c r="AA105" s="60"/>
    </row>
    <row r="106" spans="1:27" ht="21.75" customHeight="1" x14ac:dyDescent="0.15">
      <c r="A106" s="60"/>
      <c r="B106" s="60"/>
      <c r="C106" s="60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  <c r="R106" s="60"/>
      <c r="S106" s="60"/>
      <c r="T106" s="60"/>
      <c r="U106" s="60"/>
      <c r="V106" s="60"/>
      <c r="W106" s="60"/>
      <c r="X106" s="60"/>
      <c r="Y106" s="60"/>
      <c r="Z106" s="60"/>
      <c r="AA106" s="60"/>
    </row>
    <row r="107" spans="1:27" ht="21.75" customHeight="1" x14ac:dyDescent="0.15">
      <c r="A107" s="60"/>
      <c r="B107" s="60"/>
      <c r="C107" s="60"/>
      <c r="D107" s="60"/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  <c r="R107" s="60"/>
      <c r="S107" s="60"/>
      <c r="T107" s="60"/>
      <c r="U107" s="60"/>
      <c r="V107" s="60"/>
      <c r="W107" s="60"/>
      <c r="X107" s="60"/>
      <c r="Y107" s="60"/>
      <c r="Z107" s="60"/>
      <c r="AA107" s="60"/>
    </row>
    <row r="108" spans="1:27" ht="21.75" customHeight="1" x14ac:dyDescent="0.15">
      <c r="A108" s="60"/>
      <c r="B108" s="60"/>
      <c r="C108" s="60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  <c r="R108" s="60"/>
      <c r="S108" s="60"/>
      <c r="T108" s="60"/>
      <c r="U108" s="60"/>
      <c r="V108" s="60"/>
      <c r="W108" s="60"/>
      <c r="X108" s="60"/>
      <c r="Y108" s="60"/>
      <c r="Z108" s="60"/>
      <c r="AA108" s="60"/>
    </row>
    <row r="109" spans="1:27" ht="21.75" customHeight="1" x14ac:dyDescent="0.15">
      <c r="A109" s="60"/>
      <c r="B109" s="60"/>
      <c r="C109" s="60"/>
      <c r="D109" s="60"/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0"/>
      <c r="Q109" s="60"/>
      <c r="R109" s="60"/>
      <c r="S109" s="60"/>
      <c r="T109" s="60"/>
      <c r="U109" s="60"/>
      <c r="V109" s="60"/>
      <c r="W109" s="60"/>
      <c r="X109" s="60"/>
      <c r="Y109" s="60"/>
      <c r="Z109" s="60"/>
      <c r="AA109" s="60"/>
    </row>
    <row r="110" spans="1:27" ht="21.75" customHeight="1" x14ac:dyDescent="0.15">
      <c r="A110" s="60"/>
      <c r="B110" s="60"/>
      <c r="C110" s="60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  <c r="R110" s="60"/>
      <c r="S110" s="60"/>
      <c r="T110" s="60"/>
      <c r="U110" s="60"/>
      <c r="V110" s="60"/>
      <c r="W110" s="60"/>
      <c r="X110" s="60"/>
      <c r="Y110" s="60"/>
      <c r="Z110" s="60"/>
      <c r="AA110" s="60"/>
    </row>
    <row r="111" spans="1:27" ht="21.75" customHeight="1" x14ac:dyDescent="0.15">
      <c r="A111" s="60"/>
      <c r="B111" s="60"/>
      <c r="C111" s="60"/>
      <c r="D111" s="60"/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  <c r="R111" s="60"/>
      <c r="S111" s="60"/>
      <c r="T111" s="60"/>
      <c r="U111" s="60"/>
      <c r="V111" s="60"/>
      <c r="W111" s="60"/>
      <c r="X111" s="60"/>
      <c r="Y111" s="60"/>
      <c r="Z111" s="60"/>
      <c r="AA111" s="60"/>
    </row>
    <row r="112" spans="1:27" ht="21.75" customHeight="1" x14ac:dyDescent="0.15">
      <c r="A112" s="60"/>
      <c r="B112" s="60"/>
      <c r="C112" s="60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0"/>
      <c r="S112" s="60"/>
      <c r="T112" s="60"/>
      <c r="U112" s="60"/>
      <c r="V112" s="60"/>
      <c r="W112" s="60"/>
      <c r="X112" s="60"/>
      <c r="Y112" s="60"/>
      <c r="Z112" s="60"/>
      <c r="AA112" s="60"/>
    </row>
    <row r="113" spans="1:27" ht="21.75" customHeight="1" x14ac:dyDescent="0.15">
      <c r="A113" s="60"/>
      <c r="B113" s="60"/>
      <c r="C113" s="60"/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0"/>
      <c r="X113" s="60"/>
      <c r="Y113" s="60"/>
      <c r="Z113" s="60"/>
      <c r="AA113" s="60"/>
    </row>
    <row r="114" spans="1:27" ht="21.75" customHeight="1" x14ac:dyDescent="0.15">
      <c r="A114" s="60"/>
      <c r="B114" s="60"/>
      <c r="C114" s="60"/>
      <c r="D114" s="60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  <c r="R114" s="60"/>
      <c r="S114" s="60"/>
      <c r="T114" s="60"/>
      <c r="U114" s="60"/>
      <c r="V114" s="60"/>
      <c r="W114" s="60"/>
      <c r="X114" s="60"/>
      <c r="Y114" s="60"/>
      <c r="Z114" s="60"/>
      <c r="AA114" s="60"/>
    </row>
    <row r="115" spans="1:27" ht="21.75" customHeight="1" x14ac:dyDescent="0.15">
      <c r="A115" s="60"/>
      <c r="B115" s="60"/>
      <c r="C115" s="60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  <c r="R115" s="60"/>
      <c r="S115" s="60"/>
      <c r="T115" s="60"/>
      <c r="U115" s="60"/>
      <c r="V115" s="60"/>
      <c r="W115" s="60"/>
      <c r="X115" s="60"/>
      <c r="Y115" s="60"/>
      <c r="Z115" s="60"/>
      <c r="AA115" s="60"/>
    </row>
    <row r="116" spans="1:27" ht="21.75" customHeight="1" x14ac:dyDescent="0.15">
      <c r="A116" s="60"/>
      <c r="B116" s="60"/>
      <c r="C116" s="60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  <c r="Q116" s="60"/>
      <c r="R116" s="60"/>
      <c r="S116" s="60"/>
      <c r="T116" s="60"/>
      <c r="U116" s="60"/>
      <c r="V116" s="60"/>
      <c r="W116" s="60"/>
      <c r="X116" s="60"/>
      <c r="Y116" s="60"/>
      <c r="Z116" s="60"/>
      <c r="AA116" s="60"/>
    </row>
    <row r="117" spans="1:27" ht="21.75" customHeight="1" x14ac:dyDescent="0.15">
      <c r="A117" s="60"/>
      <c r="B117" s="60"/>
      <c r="C117" s="60"/>
      <c r="D117" s="60"/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0"/>
      <c r="Q117" s="60"/>
      <c r="R117" s="60"/>
      <c r="S117" s="60"/>
      <c r="T117" s="60"/>
      <c r="U117" s="60"/>
      <c r="V117" s="60"/>
      <c r="W117" s="60"/>
      <c r="X117" s="60"/>
      <c r="Y117" s="60"/>
      <c r="Z117" s="60"/>
      <c r="AA117" s="60"/>
    </row>
    <row r="118" spans="1:27" ht="21.75" customHeight="1" x14ac:dyDescent="0.15">
      <c r="A118" s="60"/>
      <c r="B118" s="60"/>
      <c r="C118" s="60"/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  <c r="R118" s="60"/>
      <c r="S118" s="60"/>
      <c r="T118" s="60"/>
      <c r="U118" s="60"/>
      <c r="V118" s="60"/>
      <c r="W118" s="60"/>
      <c r="X118" s="60"/>
      <c r="Y118" s="60"/>
      <c r="Z118" s="60"/>
      <c r="AA118" s="60"/>
    </row>
    <row r="119" spans="1:27" ht="21.75" customHeight="1" x14ac:dyDescent="0.15">
      <c r="A119" s="60"/>
      <c r="B119" s="60"/>
      <c r="C119" s="60"/>
      <c r="D119" s="60"/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  <c r="R119" s="60"/>
      <c r="S119" s="60"/>
      <c r="T119" s="60"/>
      <c r="U119" s="60"/>
      <c r="V119" s="60"/>
      <c r="W119" s="60"/>
      <c r="X119" s="60"/>
      <c r="Y119" s="60"/>
      <c r="Z119" s="60"/>
      <c r="AA119" s="60"/>
    </row>
    <row r="120" spans="1:27" ht="21.75" customHeight="1" x14ac:dyDescent="0.15">
      <c r="A120" s="60"/>
      <c r="B120" s="60"/>
      <c r="C120" s="60"/>
      <c r="D120" s="60"/>
      <c r="E120" s="60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  <c r="Q120" s="60"/>
      <c r="R120" s="60"/>
      <c r="S120" s="60"/>
      <c r="T120" s="60"/>
      <c r="U120" s="60"/>
      <c r="V120" s="60"/>
      <c r="W120" s="60"/>
      <c r="X120" s="60"/>
      <c r="Y120" s="60"/>
      <c r="Z120" s="60"/>
      <c r="AA120" s="60"/>
    </row>
    <row r="121" spans="1:27" ht="21.75" customHeight="1" x14ac:dyDescent="0.15">
      <c r="A121" s="60"/>
      <c r="B121" s="60"/>
      <c r="C121" s="60"/>
      <c r="D121" s="60"/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  <c r="Q121" s="60"/>
      <c r="R121" s="60"/>
      <c r="S121" s="60"/>
      <c r="T121" s="60"/>
      <c r="U121" s="60"/>
      <c r="V121" s="60"/>
      <c r="W121" s="60"/>
      <c r="X121" s="60"/>
      <c r="Y121" s="60"/>
      <c r="Z121" s="60"/>
      <c r="AA121" s="60"/>
    </row>
    <row r="122" spans="1:27" ht="21.75" customHeight="1" x14ac:dyDescent="0.15">
      <c r="A122" s="60"/>
      <c r="B122" s="60"/>
      <c r="C122" s="60"/>
      <c r="D122" s="60"/>
      <c r="E122" s="60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  <c r="Q122" s="60"/>
      <c r="R122" s="60"/>
      <c r="S122" s="60"/>
      <c r="T122" s="60"/>
      <c r="U122" s="60"/>
      <c r="V122" s="60"/>
      <c r="W122" s="60"/>
      <c r="X122" s="60"/>
      <c r="Y122" s="60"/>
      <c r="Z122" s="60"/>
      <c r="AA122" s="60"/>
    </row>
    <row r="123" spans="1:27" ht="21.75" customHeight="1" x14ac:dyDescent="0.15">
      <c r="A123" s="60"/>
      <c r="B123" s="60"/>
      <c r="C123" s="60"/>
      <c r="D123" s="60"/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  <c r="Q123" s="60"/>
      <c r="R123" s="60"/>
      <c r="S123" s="60"/>
      <c r="T123" s="60"/>
      <c r="U123" s="60"/>
      <c r="V123" s="60"/>
      <c r="W123" s="60"/>
      <c r="X123" s="60"/>
      <c r="Y123" s="60"/>
      <c r="Z123" s="60"/>
      <c r="AA123" s="60"/>
    </row>
    <row r="124" spans="1:27" ht="21.75" customHeight="1" x14ac:dyDescent="0.15">
      <c r="A124" s="60"/>
      <c r="B124" s="60"/>
      <c r="C124" s="60"/>
      <c r="D124" s="60"/>
      <c r="E124" s="60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  <c r="Q124" s="60"/>
      <c r="R124" s="60"/>
      <c r="S124" s="60"/>
      <c r="T124" s="60"/>
      <c r="U124" s="60"/>
      <c r="V124" s="60"/>
      <c r="W124" s="60"/>
      <c r="X124" s="60"/>
      <c r="Y124" s="60"/>
      <c r="Z124" s="60"/>
      <c r="AA124" s="60"/>
    </row>
    <row r="125" spans="1:27" ht="21.75" customHeight="1" x14ac:dyDescent="0.15">
      <c r="A125" s="60"/>
      <c r="B125" s="60"/>
      <c r="C125" s="60"/>
      <c r="D125" s="60"/>
      <c r="E125" s="60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  <c r="Q125" s="60"/>
      <c r="R125" s="60"/>
      <c r="S125" s="60"/>
      <c r="T125" s="60"/>
      <c r="U125" s="60"/>
      <c r="V125" s="60"/>
      <c r="W125" s="60"/>
      <c r="X125" s="60"/>
      <c r="Y125" s="60"/>
      <c r="Z125" s="60"/>
      <c r="AA125" s="60"/>
    </row>
    <row r="126" spans="1:27" ht="21.75" customHeight="1" x14ac:dyDescent="0.15">
      <c r="A126" s="60"/>
      <c r="B126" s="60"/>
      <c r="C126" s="60"/>
      <c r="D126" s="60"/>
      <c r="E126" s="60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  <c r="Q126" s="60"/>
      <c r="R126" s="60"/>
      <c r="S126" s="60"/>
      <c r="T126" s="60"/>
      <c r="U126" s="60"/>
      <c r="V126" s="60"/>
      <c r="W126" s="60"/>
      <c r="X126" s="60"/>
      <c r="Y126" s="60"/>
      <c r="Z126" s="60"/>
      <c r="AA126" s="60"/>
    </row>
    <row r="127" spans="1:27" ht="21.75" customHeight="1" x14ac:dyDescent="0.15">
      <c r="A127" s="60"/>
      <c r="B127" s="60"/>
      <c r="C127" s="60"/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60"/>
      <c r="S127" s="60"/>
      <c r="T127" s="60"/>
      <c r="U127" s="60"/>
      <c r="V127" s="60"/>
      <c r="W127" s="60"/>
      <c r="X127" s="60"/>
      <c r="Y127" s="60"/>
      <c r="Z127" s="60"/>
      <c r="AA127" s="60"/>
    </row>
    <row r="128" spans="1:27" ht="21.75" customHeight="1" x14ac:dyDescent="0.15">
      <c r="A128" s="60"/>
      <c r="B128" s="60"/>
      <c r="C128" s="60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0"/>
      <c r="X128" s="60"/>
      <c r="Y128" s="60"/>
      <c r="Z128" s="60"/>
      <c r="AA128" s="60"/>
    </row>
    <row r="129" spans="1:27" ht="21.75" customHeight="1" x14ac:dyDescent="0.15">
      <c r="A129" s="60"/>
      <c r="B129" s="60"/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  <c r="R129" s="60"/>
      <c r="S129" s="60"/>
      <c r="T129" s="60"/>
      <c r="U129" s="60"/>
      <c r="V129" s="60"/>
      <c r="W129" s="60"/>
      <c r="X129" s="60"/>
      <c r="Y129" s="60"/>
      <c r="Z129" s="60"/>
      <c r="AA129" s="60"/>
    </row>
    <row r="130" spans="1:27" ht="21.75" customHeight="1" x14ac:dyDescent="0.15">
      <c r="A130" s="60"/>
      <c r="B130" s="60"/>
      <c r="C130" s="60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  <c r="R130" s="60"/>
      <c r="S130" s="60"/>
      <c r="T130" s="60"/>
      <c r="U130" s="60"/>
      <c r="V130" s="60"/>
      <c r="W130" s="60"/>
      <c r="X130" s="60"/>
      <c r="Y130" s="60"/>
      <c r="Z130" s="60"/>
      <c r="AA130" s="60"/>
    </row>
    <row r="131" spans="1:27" ht="21.75" customHeight="1" x14ac:dyDescent="0.15">
      <c r="A131" s="60"/>
      <c r="B131" s="60"/>
      <c r="C131" s="60"/>
      <c r="D131" s="60"/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0"/>
      <c r="Q131" s="60"/>
      <c r="R131" s="60"/>
      <c r="S131" s="60"/>
      <c r="T131" s="60"/>
      <c r="U131" s="60"/>
      <c r="V131" s="60"/>
      <c r="W131" s="60"/>
      <c r="X131" s="60"/>
      <c r="Y131" s="60"/>
      <c r="Z131" s="60"/>
      <c r="AA131" s="60"/>
    </row>
    <row r="132" spans="1:27" ht="21.75" customHeight="1" x14ac:dyDescent="0.15">
      <c r="A132" s="60"/>
      <c r="B132" s="60"/>
      <c r="C132" s="60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  <c r="R132" s="60"/>
      <c r="S132" s="60"/>
      <c r="T132" s="60"/>
      <c r="U132" s="60"/>
      <c r="V132" s="60"/>
      <c r="W132" s="60"/>
      <c r="X132" s="60"/>
      <c r="Y132" s="60"/>
      <c r="Z132" s="60"/>
      <c r="AA132" s="60"/>
    </row>
    <row r="133" spans="1:27" ht="21.75" customHeight="1" x14ac:dyDescent="0.15">
      <c r="A133" s="60"/>
      <c r="B133" s="60"/>
      <c r="C133" s="60"/>
      <c r="D133" s="60"/>
      <c r="E133" s="60"/>
      <c r="F133" s="60"/>
      <c r="G133" s="60"/>
      <c r="H133" s="60"/>
      <c r="I133" s="60"/>
      <c r="J133" s="60"/>
      <c r="K133" s="60"/>
      <c r="L133" s="60"/>
      <c r="M133" s="60"/>
      <c r="N133" s="60"/>
      <c r="O133" s="60"/>
      <c r="P133" s="60"/>
      <c r="Q133" s="60"/>
      <c r="R133" s="60"/>
      <c r="S133" s="60"/>
      <c r="T133" s="60"/>
      <c r="U133" s="60"/>
      <c r="V133" s="60"/>
      <c r="W133" s="60"/>
      <c r="X133" s="60"/>
      <c r="Y133" s="60"/>
      <c r="Z133" s="60"/>
      <c r="AA133" s="60"/>
    </row>
    <row r="134" spans="1:27" ht="21.75" customHeight="1" x14ac:dyDescent="0.15">
      <c r="A134" s="60"/>
      <c r="B134" s="60"/>
      <c r="C134" s="60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  <c r="R134" s="60"/>
      <c r="S134" s="60"/>
      <c r="T134" s="60"/>
      <c r="U134" s="60"/>
      <c r="V134" s="60"/>
      <c r="W134" s="60"/>
      <c r="X134" s="60"/>
      <c r="Y134" s="60"/>
      <c r="Z134" s="60"/>
      <c r="AA134" s="60"/>
    </row>
    <row r="135" spans="1:27" ht="21.75" customHeight="1" x14ac:dyDescent="0.15">
      <c r="A135" s="60"/>
      <c r="B135" s="60"/>
      <c r="C135" s="60"/>
      <c r="D135" s="60"/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0"/>
      <c r="Q135" s="60"/>
      <c r="R135" s="60"/>
      <c r="S135" s="60"/>
      <c r="T135" s="60"/>
      <c r="U135" s="60"/>
      <c r="V135" s="60"/>
      <c r="W135" s="60"/>
      <c r="X135" s="60"/>
      <c r="Y135" s="60"/>
      <c r="Z135" s="60"/>
      <c r="AA135" s="60"/>
    </row>
    <row r="136" spans="1:27" ht="21.75" customHeight="1" x14ac:dyDescent="0.15">
      <c r="A136" s="60"/>
      <c r="B136" s="60"/>
      <c r="C136" s="60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0"/>
      <c r="X136" s="60"/>
      <c r="Y136" s="60"/>
      <c r="Z136" s="60"/>
      <c r="AA136" s="60"/>
    </row>
    <row r="137" spans="1:27" ht="21.75" customHeight="1" x14ac:dyDescent="0.15">
      <c r="A137" s="60"/>
      <c r="B137" s="60"/>
      <c r="C137" s="60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60"/>
      <c r="Y137" s="60"/>
      <c r="Z137" s="60"/>
      <c r="AA137" s="60"/>
    </row>
    <row r="138" spans="1:27" ht="21.75" customHeight="1" x14ac:dyDescent="0.15">
      <c r="A138" s="60"/>
      <c r="B138" s="60"/>
      <c r="C138" s="60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60"/>
      <c r="Y138" s="60"/>
      <c r="Z138" s="60"/>
      <c r="AA138" s="60"/>
    </row>
    <row r="139" spans="1:27" ht="21.75" customHeight="1" x14ac:dyDescent="0.15">
      <c r="A139" s="60"/>
      <c r="B139" s="60"/>
      <c r="C139" s="60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60"/>
      <c r="Y139" s="60"/>
      <c r="Z139" s="60"/>
      <c r="AA139" s="60"/>
    </row>
    <row r="140" spans="1:27" ht="21.75" customHeight="1" x14ac:dyDescent="0.15">
      <c r="A140" s="60"/>
      <c r="B140" s="60"/>
      <c r="C140" s="60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  <c r="S140" s="60"/>
      <c r="T140" s="60"/>
      <c r="U140" s="60"/>
      <c r="V140" s="60"/>
      <c r="W140" s="60"/>
      <c r="X140" s="60"/>
      <c r="Y140" s="60"/>
      <c r="Z140" s="60"/>
      <c r="AA140" s="60"/>
    </row>
    <row r="141" spans="1:27" ht="21.75" customHeight="1" x14ac:dyDescent="0.15">
      <c r="A141" s="60"/>
      <c r="B141" s="60"/>
      <c r="C141" s="60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  <c r="R141" s="60"/>
      <c r="S141" s="60"/>
      <c r="T141" s="60"/>
      <c r="U141" s="60"/>
      <c r="V141" s="60"/>
      <c r="W141" s="60"/>
      <c r="X141" s="60"/>
      <c r="Y141" s="60"/>
      <c r="Z141" s="60"/>
      <c r="AA141" s="60"/>
    </row>
    <row r="142" spans="1:27" ht="21.75" customHeight="1" x14ac:dyDescent="0.15">
      <c r="A142" s="60"/>
      <c r="B142" s="60"/>
      <c r="C142" s="60"/>
      <c r="D142" s="60"/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  <c r="R142" s="60"/>
      <c r="S142" s="60"/>
      <c r="T142" s="60"/>
      <c r="U142" s="60"/>
      <c r="V142" s="60"/>
      <c r="W142" s="60"/>
      <c r="X142" s="60"/>
      <c r="Y142" s="60"/>
      <c r="Z142" s="60"/>
      <c r="AA142" s="60"/>
    </row>
    <row r="143" spans="1:27" ht="21.75" customHeight="1" x14ac:dyDescent="0.15">
      <c r="A143" s="60"/>
      <c r="B143" s="60"/>
      <c r="C143" s="60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  <c r="R143" s="60"/>
      <c r="S143" s="60"/>
      <c r="T143" s="60"/>
      <c r="U143" s="60"/>
      <c r="V143" s="60"/>
      <c r="W143" s="60"/>
      <c r="X143" s="60"/>
      <c r="Y143" s="60"/>
      <c r="Z143" s="60"/>
      <c r="AA143" s="60"/>
    </row>
    <row r="144" spans="1:27" ht="21.75" customHeight="1" x14ac:dyDescent="0.15"/>
    <row r="145" ht="21.75" customHeight="1" x14ac:dyDescent="0.15"/>
    <row r="146" ht="21.75" customHeight="1" x14ac:dyDescent="0.15"/>
    <row r="147" ht="21.75" customHeight="1" x14ac:dyDescent="0.15"/>
    <row r="148" ht="21.75" customHeight="1" x14ac:dyDescent="0.15"/>
    <row r="149" ht="21.75" customHeight="1" x14ac:dyDescent="0.15"/>
    <row r="150" ht="21.75" customHeight="1" x14ac:dyDescent="0.15"/>
    <row r="151" ht="21.75" customHeight="1" x14ac:dyDescent="0.15"/>
    <row r="152" ht="21.75" customHeight="1" x14ac:dyDescent="0.15"/>
    <row r="153" ht="21.75" customHeight="1" x14ac:dyDescent="0.15"/>
    <row r="154" ht="21.75" customHeight="1" x14ac:dyDescent="0.15"/>
    <row r="155" ht="21.75" customHeight="1" x14ac:dyDescent="0.15"/>
    <row r="156" ht="21.75" customHeight="1" x14ac:dyDescent="0.15"/>
    <row r="157" ht="21.75" customHeight="1" x14ac:dyDescent="0.15"/>
    <row r="158" ht="21.75" customHeight="1" x14ac:dyDescent="0.15"/>
    <row r="159" ht="21.75" customHeight="1" x14ac:dyDescent="0.15"/>
    <row r="160" ht="21.75" customHeight="1" x14ac:dyDescent="0.15"/>
    <row r="161" ht="21.75" customHeight="1" x14ac:dyDescent="0.15"/>
    <row r="162" ht="21.75" customHeight="1" x14ac:dyDescent="0.15"/>
    <row r="163" ht="21.75" customHeight="1" x14ac:dyDescent="0.15"/>
    <row r="164" ht="21.75" customHeight="1" x14ac:dyDescent="0.15"/>
    <row r="165" ht="21.75" customHeight="1" x14ac:dyDescent="0.15"/>
    <row r="166" ht="21.75" customHeight="1" x14ac:dyDescent="0.15"/>
    <row r="167" ht="21.75" customHeight="1" x14ac:dyDescent="0.15"/>
    <row r="168" ht="21.75" customHeight="1" x14ac:dyDescent="0.15"/>
    <row r="169" ht="21.75" customHeight="1" x14ac:dyDescent="0.15"/>
    <row r="170" ht="21.75" customHeight="1" x14ac:dyDescent="0.15"/>
    <row r="171" ht="21.75" customHeight="1" x14ac:dyDescent="0.15"/>
    <row r="172" ht="21.75" customHeight="1" x14ac:dyDescent="0.15"/>
    <row r="173" ht="21.75" customHeight="1" x14ac:dyDescent="0.15"/>
    <row r="174" ht="21.75" customHeight="1" x14ac:dyDescent="0.15"/>
    <row r="175" ht="21.75" customHeight="1" x14ac:dyDescent="0.15"/>
    <row r="176" ht="21.75" customHeight="1" x14ac:dyDescent="0.15"/>
    <row r="177" ht="21.75" customHeight="1" x14ac:dyDescent="0.15"/>
    <row r="178" ht="21.75" customHeight="1" x14ac:dyDescent="0.15"/>
    <row r="179" ht="21.75" customHeight="1" x14ac:dyDescent="0.15"/>
    <row r="180" ht="21.75" customHeight="1" x14ac:dyDescent="0.15"/>
    <row r="181" ht="21.75" customHeight="1" x14ac:dyDescent="0.15"/>
    <row r="182" ht="21.75" customHeight="1" x14ac:dyDescent="0.15"/>
    <row r="183" ht="21.75" customHeight="1" x14ac:dyDescent="0.15"/>
    <row r="184" ht="21.75" customHeight="1" x14ac:dyDescent="0.15"/>
    <row r="185" ht="21.75" customHeight="1" x14ac:dyDescent="0.15"/>
    <row r="186" ht="21.75" customHeight="1" x14ac:dyDescent="0.15"/>
    <row r="187" ht="21.75" customHeight="1" x14ac:dyDescent="0.15"/>
    <row r="188" ht="21.75" customHeight="1" x14ac:dyDescent="0.15"/>
    <row r="189" ht="21.75" customHeight="1" x14ac:dyDescent="0.15"/>
    <row r="190" ht="21.75" customHeight="1" x14ac:dyDescent="0.15"/>
    <row r="191" ht="21.75" customHeight="1" x14ac:dyDescent="0.15"/>
    <row r="192" ht="21.75" customHeight="1" x14ac:dyDescent="0.15"/>
    <row r="193" ht="21.75" customHeight="1" x14ac:dyDescent="0.15"/>
    <row r="194" ht="21.75" customHeight="1" x14ac:dyDescent="0.15"/>
    <row r="195" ht="21.75" customHeight="1" x14ac:dyDescent="0.15"/>
    <row r="196" ht="21.75" customHeight="1" x14ac:dyDescent="0.15"/>
    <row r="197" ht="21.75" customHeight="1" x14ac:dyDescent="0.15"/>
    <row r="198" ht="21.75" customHeight="1" x14ac:dyDescent="0.15"/>
    <row r="199" ht="21.75" customHeight="1" x14ac:dyDescent="0.15"/>
    <row r="200" ht="21.75" customHeight="1" x14ac:dyDescent="0.15"/>
    <row r="201" ht="21.75" customHeight="1" x14ac:dyDescent="0.15"/>
    <row r="202" ht="21.75" customHeight="1" x14ac:dyDescent="0.15"/>
    <row r="203" ht="21.75" customHeight="1" x14ac:dyDescent="0.15"/>
    <row r="204" ht="21.75" customHeight="1" x14ac:dyDescent="0.15"/>
    <row r="205" ht="21.75" customHeight="1" x14ac:dyDescent="0.15"/>
    <row r="206" ht="21.75" customHeight="1" x14ac:dyDescent="0.15"/>
    <row r="207" ht="21.75" customHeight="1" x14ac:dyDescent="0.15"/>
    <row r="208" ht="21.75" customHeight="1" x14ac:dyDescent="0.15"/>
    <row r="209" ht="21.75" customHeight="1" x14ac:dyDescent="0.15"/>
    <row r="210" ht="21.75" customHeight="1" x14ac:dyDescent="0.15"/>
    <row r="211" ht="21.75" customHeight="1" x14ac:dyDescent="0.15"/>
    <row r="212" ht="21.75" customHeight="1" x14ac:dyDescent="0.15"/>
    <row r="213" ht="21.75" customHeight="1" x14ac:dyDescent="0.15"/>
    <row r="214" ht="21.75" customHeight="1" x14ac:dyDescent="0.15"/>
    <row r="215" ht="21.75" customHeight="1" x14ac:dyDescent="0.15"/>
    <row r="216" ht="21.75" customHeight="1" x14ac:dyDescent="0.15"/>
    <row r="217" ht="21.75" customHeight="1" x14ac:dyDescent="0.15"/>
    <row r="218" ht="21.75" customHeight="1" x14ac:dyDescent="0.15"/>
    <row r="219" ht="21.75" customHeight="1" x14ac:dyDescent="0.15"/>
    <row r="220" ht="21.75" customHeight="1" x14ac:dyDescent="0.15"/>
    <row r="221" ht="21.75" customHeight="1" x14ac:dyDescent="0.15"/>
    <row r="222" ht="21.75" customHeight="1" x14ac:dyDescent="0.15"/>
    <row r="223" ht="21.75" customHeight="1" x14ac:dyDescent="0.15"/>
    <row r="224" ht="21.75" customHeight="1" x14ac:dyDescent="0.15"/>
    <row r="225" ht="21.75" customHeight="1" x14ac:dyDescent="0.15"/>
    <row r="226" ht="21.75" customHeight="1" x14ac:dyDescent="0.15"/>
    <row r="227" ht="21.75" customHeight="1" x14ac:dyDescent="0.15"/>
    <row r="228" ht="21.75" customHeight="1" x14ac:dyDescent="0.15"/>
    <row r="229" ht="21.75" customHeight="1" x14ac:dyDescent="0.15"/>
    <row r="230" ht="21.75" customHeight="1" x14ac:dyDescent="0.15"/>
    <row r="231" ht="21.75" customHeight="1" x14ac:dyDescent="0.15"/>
    <row r="232" ht="21.75" customHeight="1" x14ac:dyDescent="0.15"/>
    <row r="233" ht="21.75" customHeight="1" x14ac:dyDescent="0.15"/>
    <row r="234" ht="21.75" customHeight="1" x14ac:dyDescent="0.15"/>
    <row r="235" ht="21.75" customHeight="1" x14ac:dyDescent="0.15"/>
    <row r="236" ht="21.75" customHeight="1" x14ac:dyDescent="0.15"/>
    <row r="237" ht="21.75" customHeight="1" x14ac:dyDescent="0.15"/>
    <row r="238" ht="21.75" customHeight="1" x14ac:dyDescent="0.15"/>
    <row r="239" ht="21.75" customHeight="1" x14ac:dyDescent="0.15"/>
    <row r="240" ht="21.75" customHeight="1" x14ac:dyDescent="0.15"/>
    <row r="241" ht="21.75" customHeight="1" x14ac:dyDescent="0.15"/>
    <row r="242" ht="21.75" customHeight="1" x14ac:dyDescent="0.15"/>
    <row r="243" ht="21.75" customHeight="1" x14ac:dyDescent="0.15"/>
    <row r="244" ht="21.75" customHeight="1" x14ac:dyDescent="0.15"/>
    <row r="245" ht="21.75" customHeight="1" x14ac:dyDescent="0.15"/>
    <row r="246" ht="21.75" customHeight="1" x14ac:dyDescent="0.15"/>
    <row r="247" ht="21.75" customHeight="1" x14ac:dyDescent="0.15"/>
    <row r="248" ht="21.75" customHeight="1" x14ac:dyDescent="0.15"/>
    <row r="249" ht="21.75" customHeight="1" x14ac:dyDescent="0.15"/>
    <row r="250" ht="21.75" customHeight="1" x14ac:dyDescent="0.15"/>
    <row r="251" ht="21.75" customHeight="1" x14ac:dyDescent="0.15"/>
    <row r="252" ht="21.75" customHeight="1" x14ac:dyDescent="0.15"/>
    <row r="253" ht="21.75" customHeight="1" x14ac:dyDescent="0.15"/>
    <row r="254" ht="21.75" customHeight="1" x14ac:dyDescent="0.15"/>
    <row r="255" ht="21.75" customHeight="1" x14ac:dyDescent="0.15"/>
    <row r="256" ht="21.75" customHeight="1" x14ac:dyDescent="0.15"/>
    <row r="257" ht="21.75" customHeight="1" x14ac:dyDescent="0.15"/>
    <row r="258" ht="21.75" customHeight="1" x14ac:dyDescent="0.15"/>
    <row r="259" ht="21.75" customHeight="1" x14ac:dyDescent="0.15"/>
    <row r="260" ht="21.75" customHeight="1" x14ac:dyDescent="0.15"/>
    <row r="261" ht="21.75" customHeight="1" x14ac:dyDescent="0.15"/>
    <row r="262" ht="21.75" customHeight="1" x14ac:dyDescent="0.15"/>
    <row r="263" ht="21.75" customHeight="1" x14ac:dyDescent="0.15"/>
    <row r="264" ht="21.75" customHeight="1" x14ac:dyDescent="0.15"/>
    <row r="265" ht="21.75" customHeight="1" x14ac:dyDescent="0.15"/>
    <row r="266" ht="21.75" customHeight="1" x14ac:dyDescent="0.15"/>
    <row r="267" ht="21.75" customHeight="1" x14ac:dyDescent="0.15"/>
    <row r="268" ht="21.75" customHeight="1" x14ac:dyDescent="0.15"/>
    <row r="269" ht="21.75" customHeight="1" x14ac:dyDescent="0.15"/>
    <row r="270" ht="21.75" customHeight="1" x14ac:dyDescent="0.15"/>
    <row r="271" ht="21.75" customHeight="1" x14ac:dyDescent="0.15"/>
    <row r="272" ht="21.75" customHeight="1" x14ac:dyDescent="0.15"/>
    <row r="273" ht="21.75" customHeight="1" x14ac:dyDescent="0.15"/>
    <row r="274" ht="21.75" customHeight="1" x14ac:dyDescent="0.15"/>
    <row r="275" ht="21.75" customHeight="1" x14ac:dyDescent="0.15"/>
    <row r="276" ht="21.75" customHeight="1" x14ac:dyDescent="0.15"/>
    <row r="277" ht="21.75" customHeight="1" x14ac:dyDescent="0.15"/>
    <row r="278" ht="21.75" customHeight="1" x14ac:dyDescent="0.15"/>
    <row r="279" ht="21.75" customHeight="1" x14ac:dyDescent="0.15"/>
    <row r="280" ht="21.75" customHeight="1" x14ac:dyDescent="0.15"/>
    <row r="281" ht="21.75" customHeight="1" x14ac:dyDescent="0.15"/>
    <row r="282" ht="21.75" customHeight="1" x14ac:dyDescent="0.15"/>
    <row r="283" ht="21.75" customHeight="1" x14ac:dyDescent="0.15"/>
    <row r="284" ht="21.75" customHeight="1" x14ac:dyDescent="0.15"/>
    <row r="285" ht="21.75" customHeight="1" x14ac:dyDescent="0.15"/>
    <row r="286" ht="21.75" customHeight="1" x14ac:dyDescent="0.15"/>
    <row r="287" ht="21.75" customHeight="1" x14ac:dyDescent="0.15"/>
    <row r="288" ht="21.75" customHeight="1" x14ac:dyDescent="0.15"/>
    <row r="289" ht="21.75" customHeight="1" x14ac:dyDescent="0.15"/>
    <row r="290" ht="21.75" customHeight="1" x14ac:dyDescent="0.15"/>
    <row r="291" ht="21.75" customHeight="1" x14ac:dyDescent="0.15"/>
    <row r="292" ht="21.75" customHeight="1" x14ac:dyDescent="0.15"/>
    <row r="293" ht="21.75" customHeight="1" x14ac:dyDescent="0.15"/>
    <row r="294" ht="21.75" customHeight="1" x14ac:dyDescent="0.15"/>
    <row r="295" ht="21.75" customHeight="1" x14ac:dyDescent="0.15"/>
    <row r="296" ht="21.75" customHeight="1" x14ac:dyDescent="0.15"/>
    <row r="297" ht="21.75" customHeight="1" x14ac:dyDescent="0.15"/>
    <row r="298" ht="21.75" customHeight="1" x14ac:dyDescent="0.15"/>
    <row r="299" ht="21.75" customHeight="1" x14ac:dyDescent="0.15"/>
    <row r="300" ht="21.75" customHeight="1" x14ac:dyDescent="0.15"/>
    <row r="301" ht="21.75" customHeight="1" x14ac:dyDescent="0.15"/>
    <row r="302" ht="21.75" customHeight="1" x14ac:dyDescent="0.15"/>
    <row r="303" ht="21.75" customHeight="1" x14ac:dyDescent="0.15"/>
    <row r="304" ht="21.75" customHeight="1" x14ac:dyDescent="0.15"/>
    <row r="305" ht="21.75" customHeight="1" x14ac:dyDescent="0.15"/>
    <row r="306" ht="21.75" customHeight="1" x14ac:dyDescent="0.15"/>
    <row r="307" ht="21.75" customHeight="1" x14ac:dyDescent="0.15"/>
    <row r="308" ht="21.75" customHeight="1" x14ac:dyDescent="0.15"/>
    <row r="309" ht="21.75" customHeight="1" x14ac:dyDescent="0.15"/>
    <row r="310" ht="21.75" customHeight="1" x14ac:dyDescent="0.15"/>
    <row r="311" ht="21.75" customHeight="1" x14ac:dyDescent="0.15"/>
    <row r="312" ht="21.75" customHeight="1" x14ac:dyDescent="0.15"/>
    <row r="313" ht="21.75" customHeight="1" x14ac:dyDescent="0.15"/>
    <row r="314" ht="21.75" customHeight="1" x14ac:dyDescent="0.15"/>
    <row r="315" ht="21.75" customHeight="1" x14ac:dyDescent="0.15"/>
    <row r="316" ht="21.75" customHeight="1" x14ac:dyDescent="0.15"/>
    <row r="317" ht="21.75" customHeight="1" x14ac:dyDescent="0.15"/>
    <row r="318" ht="21.75" customHeight="1" x14ac:dyDescent="0.15"/>
    <row r="319" ht="21.75" customHeight="1" x14ac:dyDescent="0.15"/>
    <row r="320" ht="21.75" customHeight="1" x14ac:dyDescent="0.15"/>
    <row r="321" ht="21.75" customHeight="1" x14ac:dyDescent="0.15"/>
    <row r="322" ht="21.75" customHeight="1" x14ac:dyDescent="0.15"/>
    <row r="323" ht="21.75" customHeight="1" x14ac:dyDescent="0.15"/>
    <row r="324" ht="21.75" customHeight="1" x14ac:dyDescent="0.15"/>
    <row r="325" ht="21.75" customHeight="1" x14ac:dyDescent="0.15"/>
    <row r="326" ht="21.75" customHeight="1" x14ac:dyDescent="0.15"/>
    <row r="327" ht="21.75" customHeight="1" x14ac:dyDescent="0.15"/>
    <row r="328" ht="21.75" customHeight="1" x14ac:dyDescent="0.15"/>
    <row r="329" ht="21.75" customHeight="1" x14ac:dyDescent="0.15"/>
    <row r="330" ht="21.75" customHeight="1" x14ac:dyDescent="0.15"/>
    <row r="331" ht="21.75" customHeight="1" x14ac:dyDescent="0.15"/>
    <row r="332" ht="21.75" customHeight="1" x14ac:dyDescent="0.15"/>
    <row r="333" ht="21.75" customHeight="1" x14ac:dyDescent="0.15"/>
    <row r="334" ht="21.75" customHeight="1" x14ac:dyDescent="0.15"/>
    <row r="335" ht="21.75" customHeight="1" x14ac:dyDescent="0.15"/>
    <row r="336" ht="21.75" customHeight="1" x14ac:dyDescent="0.15"/>
    <row r="337" ht="21.75" customHeight="1" x14ac:dyDescent="0.15"/>
    <row r="338" ht="21.75" customHeight="1" x14ac:dyDescent="0.15"/>
    <row r="339" ht="21.75" customHeight="1" x14ac:dyDescent="0.15"/>
    <row r="340" ht="21.75" customHeight="1" x14ac:dyDescent="0.15"/>
    <row r="341" ht="21.75" customHeight="1" x14ac:dyDescent="0.15"/>
    <row r="342" ht="21.75" customHeight="1" x14ac:dyDescent="0.15"/>
    <row r="343" ht="21.75" customHeight="1" x14ac:dyDescent="0.15"/>
    <row r="344" ht="21.75" customHeight="1" x14ac:dyDescent="0.15"/>
    <row r="345" ht="21.75" customHeight="1" x14ac:dyDescent="0.15"/>
    <row r="346" ht="21.75" customHeight="1" x14ac:dyDescent="0.15"/>
    <row r="347" ht="21.75" customHeight="1" x14ac:dyDescent="0.15"/>
    <row r="348" ht="21.75" customHeight="1" x14ac:dyDescent="0.15"/>
    <row r="349" ht="21.75" customHeight="1" x14ac:dyDescent="0.15"/>
    <row r="350" ht="21.75" customHeight="1" x14ac:dyDescent="0.15"/>
    <row r="351" ht="21.75" customHeight="1" x14ac:dyDescent="0.15"/>
    <row r="352" ht="21.75" customHeight="1" x14ac:dyDescent="0.15"/>
    <row r="353" ht="21.75" customHeight="1" x14ac:dyDescent="0.15"/>
    <row r="354" ht="21.75" customHeight="1" x14ac:dyDescent="0.15"/>
    <row r="355" ht="21.75" customHeight="1" x14ac:dyDescent="0.15"/>
    <row r="356" ht="21.75" customHeight="1" x14ac:dyDescent="0.15"/>
    <row r="357" ht="21.75" customHeight="1" x14ac:dyDescent="0.15"/>
    <row r="358" ht="21.75" customHeight="1" x14ac:dyDescent="0.15"/>
    <row r="359" ht="21.75" customHeight="1" x14ac:dyDescent="0.15"/>
    <row r="360" ht="21.75" customHeight="1" x14ac:dyDescent="0.15"/>
    <row r="361" ht="21.75" customHeight="1" x14ac:dyDescent="0.15"/>
    <row r="362" ht="21.75" customHeight="1" x14ac:dyDescent="0.15"/>
    <row r="363" ht="21.75" customHeight="1" x14ac:dyDescent="0.15"/>
    <row r="364" ht="21.75" customHeight="1" x14ac:dyDescent="0.15"/>
    <row r="365" ht="21.75" customHeight="1" x14ac:dyDescent="0.15"/>
    <row r="366" ht="21.75" customHeight="1" x14ac:dyDescent="0.15"/>
    <row r="367" ht="21.75" customHeight="1" x14ac:dyDescent="0.15"/>
    <row r="368" ht="21.75" customHeight="1" x14ac:dyDescent="0.15"/>
    <row r="369" ht="21.75" customHeight="1" x14ac:dyDescent="0.15"/>
    <row r="370" ht="21.75" customHeight="1" x14ac:dyDescent="0.15"/>
    <row r="371" ht="21.75" customHeight="1" x14ac:dyDescent="0.15"/>
    <row r="372" ht="21.75" customHeight="1" x14ac:dyDescent="0.15"/>
    <row r="373" ht="21.75" customHeight="1" x14ac:dyDescent="0.15"/>
    <row r="374" ht="21.75" customHeight="1" x14ac:dyDescent="0.15"/>
    <row r="375" ht="21.75" customHeight="1" x14ac:dyDescent="0.15"/>
    <row r="376" ht="21.75" customHeight="1" x14ac:dyDescent="0.15"/>
    <row r="377" ht="21.75" customHeight="1" x14ac:dyDescent="0.15"/>
    <row r="378" ht="21.75" customHeight="1" x14ac:dyDescent="0.15"/>
    <row r="379" ht="21.75" customHeight="1" x14ac:dyDescent="0.15"/>
    <row r="380" ht="21.75" customHeight="1" x14ac:dyDescent="0.15"/>
    <row r="381" ht="21.75" customHeight="1" x14ac:dyDescent="0.15"/>
    <row r="382" ht="21.75" customHeight="1" x14ac:dyDescent="0.15"/>
    <row r="383" ht="21.75" customHeight="1" x14ac:dyDescent="0.15"/>
    <row r="384" ht="21.75" customHeight="1" x14ac:dyDescent="0.15"/>
    <row r="385" ht="21.75" customHeight="1" x14ac:dyDescent="0.15"/>
    <row r="386" ht="21.75" customHeight="1" x14ac:dyDescent="0.15"/>
    <row r="387" ht="21.75" customHeight="1" x14ac:dyDescent="0.15"/>
    <row r="388" ht="21.75" customHeight="1" x14ac:dyDescent="0.15"/>
    <row r="389" ht="21.75" customHeight="1" x14ac:dyDescent="0.15"/>
    <row r="390" ht="21.75" customHeight="1" x14ac:dyDescent="0.15"/>
    <row r="391" ht="21.75" customHeight="1" x14ac:dyDescent="0.15"/>
    <row r="392" ht="21.75" customHeight="1" x14ac:dyDescent="0.15"/>
    <row r="393" ht="21.75" customHeight="1" x14ac:dyDescent="0.15"/>
    <row r="394" ht="21.75" customHeight="1" x14ac:dyDescent="0.15"/>
    <row r="395" ht="21.75" customHeight="1" x14ac:dyDescent="0.15"/>
    <row r="396" ht="21.75" customHeight="1" x14ac:dyDescent="0.15"/>
    <row r="397" ht="21.75" customHeight="1" x14ac:dyDescent="0.15"/>
    <row r="398" ht="21.75" customHeight="1" x14ac:dyDescent="0.15"/>
    <row r="399" ht="21.75" customHeight="1" x14ac:dyDescent="0.15"/>
    <row r="400" ht="21.75" customHeight="1" x14ac:dyDescent="0.15"/>
    <row r="401" ht="21.75" customHeight="1" x14ac:dyDescent="0.15"/>
    <row r="402" ht="21.75" customHeight="1" x14ac:dyDescent="0.15"/>
    <row r="403" ht="21.75" customHeight="1" x14ac:dyDescent="0.15"/>
    <row r="404" ht="21.75" customHeight="1" x14ac:dyDescent="0.15"/>
    <row r="405" ht="21.75" customHeight="1" x14ac:dyDescent="0.15"/>
    <row r="406" ht="21.75" customHeight="1" x14ac:dyDescent="0.15"/>
    <row r="407" ht="21.75" customHeight="1" x14ac:dyDescent="0.15"/>
    <row r="408" ht="21.75" customHeight="1" x14ac:dyDescent="0.15"/>
    <row r="409" ht="21.75" customHeight="1" x14ac:dyDescent="0.15"/>
    <row r="410" ht="21.75" customHeight="1" x14ac:dyDescent="0.15"/>
    <row r="411" ht="21.75" customHeight="1" x14ac:dyDescent="0.15"/>
    <row r="412" ht="21.75" customHeight="1" x14ac:dyDescent="0.15"/>
    <row r="413" ht="21.75" customHeight="1" x14ac:dyDescent="0.15"/>
    <row r="414" ht="21.75" customHeight="1" x14ac:dyDescent="0.15"/>
    <row r="415" ht="21.75" customHeight="1" x14ac:dyDescent="0.15"/>
    <row r="416" ht="21.75" customHeight="1" x14ac:dyDescent="0.15"/>
    <row r="417" ht="21.75" customHeight="1" x14ac:dyDescent="0.15"/>
    <row r="418" ht="21.75" customHeight="1" x14ac:dyDescent="0.15"/>
    <row r="419" ht="21.75" customHeight="1" x14ac:dyDescent="0.15"/>
    <row r="420" ht="21.75" customHeight="1" x14ac:dyDescent="0.15"/>
    <row r="421" ht="21.75" customHeight="1" x14ac:dyDescent="0.15"/>
    <row r="422" ht="21.75" customHeight="1" x14ac:dyDescent="0.15"/>
    <row r="423" ht="21.75" customHeight="1" x14ac:dyDescent="0.15"/>
    <row r="424" ht="21.75" customHeight="1" x14ac:dyDescent="0.15"/>
    <row r="425" ht="21.75" customHeight="1" x14ac:dyDescent="0.15"/>
    <row r="426" ht="21.75" customHeight="1" x14ac:dyDescent="0.15"/>
    <row r="427" ht="21.75" customHeight="1" x14ac:dyDescent="0.15"/>
    <row r="428" ht="21.75" customHeight="1" x14ac:dyDescent="0.15"/>
    <row r="429" ht="21.75" customHeight="1" x14ac:dyDescent="0.15"/>
    <row r="430" ht="21.75" customHeight="1" x14ac:dyDescent="0.15"/>
    <row r="431" ht="21.75" customHeight="1" x14ac:dyDescent="0.15"/>
    <row r="432" ht="21.75" customHeight="1" x14ac:dyDescent="0.15"/>
    <row r="433" ht="21.75" customHeight="1" x14ac:dyDescent="0.15"/>
    <row r="434" ht="21.75" customHeight="1" x14ac:dyDescent="0.15"/>
    <row r="435" ht="21.75" customHeight="1" x14ac:dyDescent="0.15"/>
    <row r="436" ht="21.75" customHeight="1" x14ac:dyDescent="0.15"/>
    <row r="437" ht="21.75" customHeight="1" x14ac:dyDescent="0.15"/>
    <row r="438" ht="21.75" customHeight="1" x14ac:dyDescent="0.15"/>
    <row r="439" ht="21.75" customHeight="1" x14ac:dyDescent="0.15"/>
    <row r="440" ht="21.75" customHeight="1" x14ac:dyDescent="0.15"/>
    <row r="441" ht="21.75" customHeight="1" x14ac:dyDescent="0.15"/>
    <row r="442" ht="21.75" customHeight="1" x14ac:dyDescent="0.15"/>
    <row r="443" ht="21.75" customHeight="1" x14ac:dyDescent="0.15"/>
    <row r="444" ht="21.75" customHeight="1" x14ac:dyDescent="0.15"/>
    <row r="445" ht="21.75" customHeight="1" x14ac:dyDescent="0.15"/>
    <row r="446" ht="21.75" customHeight="1" x14ac:dyDescent="0.15"/>
    <row r="447" ht="21.75" customHeight="1" x14ac:dyDescent="0.15"/>
    <row r="448" ht="21.75" customHeight="1" x14ac:dyDescent="0.15"/>
    <row r="449" ht="21.75" customHeight="1" x14ac:dyDescent="0.15"/>
    <row r="450" ht="21.75" customHeight="1" x14ac:dyDescent="0.15"/>
    <row r="451" ht="21.75" customHeight="1" x14ac:dyDescent="0.15"/>
    <row r="452" ht="21.75" customHeight="1" x14ac:dyDescent="0.15"/>
    <row r="453" ht="21.75" customHeight="1" x14ac:dyDescent="0.15"/>
    <row r="454" ht="21.75" customHeight="1" x14ac:dyDescent="0.15"/>
    <row r="455" ht="21.75" customHeight="1" x14ac:dyDescent="0.15"/>
    <row r="456" ht="21.75" customHeight="1" x14ac:dyDescent="0.15"/>
    <row r="457" ht="21.75" customHeight="1" x14ac:dyDescent="0.15"/>
    <row r="458" ht="21.75" customHeight="1" x14ac:dyDescent="0.15"/>
    <row r="459" ht="21.75" customHeight="1" x14ac:dyDescent="0.15"/>
    <row r="460" ht="21.75" customHeight="1" x14ac:dyDescent="0.15"/>
    <row r="461" ht="21.75" customHeight="1" x14ac:dyDescent="0.15"/>
    <row r="462" ht="21.75" customHeight="1" x14ac:dyDescent="0.15"/>
    <row r="463" ht="21.75" customHeight="1" x14ac:dyDescent="0.15"/>
    <row r="464" ht="21.75" customHeight="1" x14ac:dyDescent="0.15"/>
    <row r="465" ht="21.75" customHeight="1" x14ac:dyDescent="0.15"/>
    <row r="466" ht="21.75" customHeight="1" x14ac:dyDescent="0.15"/>
    <row r="467" ht="21.75" customHeight="1" x14ac:dyDescent="0.15"/>
    <row r="468" ht="21.75" customHeight="1" x14ac:dyDescent="0.15"/>
    <row r="469" ht="21.75" customHeight="1" x14ac:dyDescent="0.15"/>
    <row r="470" ht="21.75" customHeight="1" x14ac:dyDescent="0.15"/>
    <row r="471" ht="21.75" customHeight="1" x14ac:dyDescent="0.15"/>
    <row r="472" ht="21.75" customHeight="1" x14ac:dyDescent="0.15"/>
    <row r="473" ht="21.75" customHeight="1" x14ac:dyDescent="0.15"/>
    <row r="474" ht="21.75" customHeight="1" x14ac:dyDescent="0.15"/>
    <row r="475" ht="21.75" customHeight="1" x14ac:dyDescent="0.15"/>
    <row r="476" ht="21.75" customHeight="1" x14ac:dyDescent="0.15"/>
    <row r="477" ht="21.75" customHeight="1" x14ac:dyDescent="0.15"/>
    <row r="478" ht="21.75" customHeight="1" x14ac:dyDescent="0.15"/>
    <row r="479" ht="21.75" customHeight="1" x14ac:dyDescent="0.15"/>
    <row r="480" ht="21.75" customHeight="1" x14ac:dyDescent="0.15"/>
    <row r="481" ht="21.75" customHeight="1" x14ac:dyDescent="0.15"/>
    <row r="482" ht="21.75" customHeight="1" x14ac:dyDescent="0.15"/>
    <row r="483" ht="21.75" customHeight="1" x14ac:dyDescent="0.15"/>
    <row r="484" ht="21.75" customHeight="1" x14ac:dyDescent="0.15"/>
    <row r="485" ht="21.75" customHeight="1" x14ac:dyDescent="0.15"/>
    <row r="486" ht="21.75" customHeight="1" x14ac:dyDescent="0.15"/>
    <row r="487" ht="21.75" customHeight="1" x14ac:dyDescent="0.15"/>
    <row r="488" ht="21.75" customHeight="1" x14ac:dyDescent="0.15"/>
    <row r="489" ht="21.75" customHeight="1" x14ac:dyDescent="0.15"/>
    <row r="490" ht="21.75" customHeight="1" x14ac:dyDescent="0.15"/>
    <row r="491" ht="21.75" customHeight="1" x14ac:dyDescent="0.15"/>
    <row r="492" ht="21.75" customHeight="1" x14ac:dyDescent="0.15"/>
    <row r="493" ht="21.75" customHeight="1" x14ac:dyDescent="0.15"/>
    <row r="494" ht="21.75" customHeight="1" x14ac:dyDescent="0.15"/>
    <row r="495" ht="21.75" customHeight="1" x14ac:dyDescent="0.15"/>
    <row r="496" ht="21.75" customHeight="1" x14ac:dyDescent="0.15"/>
    <row r="497" ht="21.75" customHeight="1" x14ac:dyDescent="0.15"/>
    <row r="498" ht="21.75" customHeight="1" x14ac:dyDescent="0.15"/>
    <row r="499" ht="21.75" customHeight="1" x14ac:dyDescent="0.15"/>
    <row r="500" ht="21.75" customHeight="1" x14ac:dyDescent="0.15"/>
    <row r="501" ht="21.75" customHeight="1" x14ac:dyDescent="0.15"/>
    <row r="502" ht="21.75" customHeight="1" x14ac:dyDescent="0.15"/>
    <row r="503" ht="21.75" customHeight="1" x14ac:dyDescent="0.15"/>
    <row r="504" ht="21.75" customHeight="1" x14ac:dyDescent="0.15"/>
    <row r="505" ht="21.75" customHeight="1" x14ac:dyDescent="0.15"/>
    <row r="506" ht="21.75" customHeight="1" x14ac:dyDescent="0.15"/>
    <row r="507" ht="21.75" customHeight="1" x14ac:dyDescent="0.15"/>
    <row r="508" ht="21.75" customHeight="1" x14ac:dyDescent="0.15"/>
    <row r="509" ht="21.75" customHeight="1" x14ac:dyDescent="0.15"/>
    <row r="510" ht="21.75" customHeight="1" x14ac:dyDescent="0.15"/>
    <row r="511" ht="21.75" customHeight="1" x14ac:dyDescent="0.15"/>
    <row r="512" ht="21.75" customHeight="1" x14ac:dyDescent="0.15"/>
    <row r="513" ht="21.75" customHeight="1" x14ac:dyDescent="0.15"/>
    <row r="514" ht="21.75" customHeight="1" x14ac:dyDescent="0.15"/>
    <row r="515" ht="21.75" customHeight="1" x14ac:dyDescent="0.15"/>
    <row r="516" ht="21.75" customHeight="1" x14ac:dyDescent="0.15"/>
    <row r="517" ht="21.75" customHeight="1" x14ac:dyDescent="0.15"/>
    <row r="518" ht="21.75" customHeight="1" x14ac:dyDescent="0.15"/>
    <row r="519" ht="21.75" customHeight="1" x14ac:dyDescent="0.15"/>
    <row r="520" ht="21.75" customHeight="1" x14ac:dyDescent="0.15"/>
    <row r="521" ht="21.75" customHeight="1" x14ac:dyDescent="0.15"/>
    <row r="522" ht="21.75" customHeight="1" x14ac:dyDescent="0.15"/>
    <row r="523" ht="21.75" customHeight="1" x14ac:dyDescent="0.15"/>
    <row r="524" ht="21.75" customHeight="1" x14ac:dyDescent="0.15"/>
    <row r="525" ht="21.75" customHeight="1" x14ac:dyDescent="0.15"/>
    <row r="526" ht="21.75" customHeight="1" x14ac:dyDescent="0.15"/>
    <row r="527" ht="21.75" customHeight="1" x14ac:dyDescent="0.15"/>
    <row r="528" ht="21.75" customHeight="1" x14ac:dyDescent="0.15"/>
    <row r="529" ht="21.75" customHeight="1" x14ac:dyDescent="0.15"/>
    <row r="530" ht="21.75" customHeight="1" x14ac:dyDescent="0.15"/>
    <row r="531" ht="21.75" customHeight="1" x14ac:dyDescent="0.15"/>
    <row r="532" ht="21.75" customHeight="1" x14ac:dyDescent="0.15"/>
    <row r="533" ht="21.75" customHeight="1" x14ac:dyDescent="0.15"/>
    <row r="534" ht="21.75" customHeight="1" x14ac:dyDescent="0.15"/>
    <row r="535" ht="21.75" customHeight="1" x14ac:dyDescent="0.15"/>
    <row r="536" ht="21.75" customHeight="1" x14ac:dyDescent="0.15"/>
    <row r="537" ht="21.75" customHeight="1" x14ac:dyDescent="0.15"/>
    <row r="538" ht="21.75" customHeight="1" x14ac:dyDescent="0.15"/>
    <row r="539" ht="21.75" customHeight="1" x14ac:dyDescent="0.15"/>
    <row r="540" ht="21.75" customHeight="1" x14ac:dyDescent="0.15"/>
    <row r="541" ht="21.75" customHeight="1" x14ac:dyDescent="0.15"/>
    <row r="542" ht="21.75" customHeight="1" x14ac:dyDescent="0.15"/>
    <row r="543" ht="21.75" customHeight="1" x14ac:dyDescent="0.15"/>
    <row r="544" ht="21.75" customHeight="1" x14ac:dyDescent="0.15"/>
    <row r="545" ht="21.75" customHeight="1" x14ac:dyDescent="0.15"/>
    <row r="546" ht="21.75" customHeight="1" x14ac:dyDescent="0.15"/>
    <row r="547" ht="21.75" customHeight="1" x14ac:dyDescent="0.15"/>
    <row r="548" ht="21.75" customHeight="1" x14ac:dyDescent="0.15"/>
    <row r="549" ht="21.75" customHeight="1" x14ac:dyDescent="0.15"/>
    <row r="550" ht="21.75" customHeight="1" x14ac:dyDescent="0.15"/>
    <row r="551" ht="21.75" customHeight="1" x14ac:dyDescent="0.15"/>
    <row r="552" ht="21.75" customHeight="1" x14ac:dyDescent="0.15"/>
    <row r="553" ht="21.75" customHeight="1" x14ac:dyDescent="0.15"/>
    <row r="554" ht="21.75" customHeight="1" x14ac:dyDescent="0.15"/>
    <row r="555" ht="21.75" customHeight="1" x14ac:dyDescent="0.15"/>
    <row r="556" ht="21.75" customHeight="1" x14ac:dyDescent="0.15"/>
    <row r="557" ht="21.75" customHeight="1" x14ac:dyDescent="0.15"/>
    <row r="558" ht="21.75" customHeight="1" x14ac:dyDescent="0.15"/>
    <row r="559" ht="21.75" customHeight="1" x14ac:dyDescent="0.15"/>
    <row r="560" ht="21.75" customHeight="1" x14ac:dyDescent="0.15"/>
    <row r="561" ht="21.75" customHeight="1" x14ac:dyDescent="0.15"/>
    <row r="562" ht="21.75" customHeight="1" x14ac:dyDescent="0.15"/>
    <row r="563" ht="21.75" customHeight="1" x14ac:dyDescent="0.15"/>
    <row r="564" ht="21.75" customHeight="1" x14ac:dyDescent="0.15"/>
    <row r="565" ht="21.75" customHeight="1" x14ac:dyDescent="0.15"/>
    <row r="566" ht="21.75" customHeight="1" x14ac:dyDescent="0.15"/>
    <row r="567" ht="21.75" customHeight="1" x14ac:dyDescent="0.15"/>
    <row r="568" ht="21.75" customHeight="1" x14ac:dyDescent="0.15"/>
    <row r="569" ht="21.75" customHeight="1" x14ac:dyDescent="0.15"/>
  </sheetData>
  <sheetProtection algorithmName="SHA-512" hashValue="wJLspvFKwoMN0i2yhGIOwiR4bYqPU9stGAApUWxvZep5Jm5WX5/nkw0sBr39XYFJ0570i4GTSa6LZLzsnf5Jng==" saltValue="i0Qnl0okdtzOv+F//Q3a3Q==" spinCount="100000" sheet="1" selectLockedCells="1"/>
  <mergeCells count="238">
    <mergeCell ref="S15:U15"/>
    <mergeCell ref="A21:G22"/>
    <mergeCell ref="A23:G25"/>
    <mergeCell ref="H23:L23"/>
    <mergeCell ref="A53:X53"/>
    <mergeCell ref="S29:U29"/>
    <mergeCell ref="A26:G31"/>
    <mergeCell ref="M26:O26"/>
    <mergeCell ref="P25:R25"/>
    <mergeCell ref="S25:U25"/>
    <mergeCell ref="A38:G40"/>
    <mergeCell ref="H38:L38"/>
    <mergeCell ref="M38:O38"/>
    <mergeCell ref="P38:R38"/>
    <mergeCell ref="H39:L39"/>
    <mergeCell ref="H30:L30"/>
    <mergeCell ref="M30:O30"/>
    <mergeCell ref="P30:R30"/>
    <mergeCell ref="H31:L31"/>
    <mergeCell ref="M31:O31"/>
    <mergeCell ref="P31:R31"/>
    <mergeCell ref="P39:R39"/>
    <mergeCell ref="A32:G33"/>
    <mergeCell ref="H32:L32"/>
    <mergeCell ref="H26:L26"/>
    <mergeCell ref="S30:U30"/>
    <mergeCell ref="H28:L28"/>
    <mergeCell ref="H27:L27"/>
    <mergeCell ref="M27:O27"/>
    <mergeCell ref="P27:R27"/>
    <mergeCell ref="S27:U27"/>
    <mergeCell ref="M29:O29"/>
    <mergeCell ref="P29:R29"/>
    <mergeCell ref="M28:O28"/>
    <mergeCell ref="P28:R28"/>
    <mergeCell ref="S28:U28"/>
    <mergeCell ref="H29:L29"/>
    <mergeCell ref="P26:R26"/>
    <mergeCell ref="S26:U26"/>
    <mergeCell ref="Y41:AA43"/>
    <mergeCell ref="H43:L43"/>
    <mergeCell ref="M43:O43"/>
    <mergeCell ref="P43:R43"/>
    <mergeCell ref="S43:U43"/>
    <mergeCell ref="Y44:AA44"/>
    <mergeCell ref="H41:L41"/>
    <mergeCell ref="M41:O41"/>
    <mergeCell ref="P41:R41"/>
    <mergeCell ref="S41:U41"/>
    <mergeCell ref="H44:L44"/>
    <mergeCell ref="M44:O44"/>
    <mergeCell ref="P44:R44"/>
    <mergeCell ref="S44:U44"/>
    <mergeCell ref="M23:O23"/>
    <mergeCell ref="H25:L25"/>
    <mergeCell ref="M25:O25"/>
    <mergeCell ref="P23:R23"/>
    <mergeCell ref="S23:U23"/>
    <mergeCell ref="H24:L24"/>
    <mergeCell ref="M24:O24"/>
    <mergeCell ref="P24:R24"/>
    <mergeCell ref="H21:L21"/>
    <mergeCell ref="M21:O21"/>
    <mergeCell ref="P21:R21"/>
    <mergeCell ref="S21:U21"/>
    <mergeCell ref="H22:L22"/>
    <mergeCell ref="M22:O22"/>
    <mergeCell ref="P22:R22"/>
    <mergeCell ref="S22:U22"/>
    <mergeCell ref="A12:G15"/>
    <mergeCell ref="H12:L12"/>
    <mergeCell ref="M12:O12"/>
    <mergeCell ref="P12:R12"/>
    <mergeCell ref="S12:U12"/>
    <mergeCell ref="H15:L15"/>
    <mergeCell ref="M15:O15"/>
    <mergeCell ref="A16:G20"/>
    <mergeCell ref="H16:L16"/>
    <mergeCell ref="M16:O16"/>
    <mergeCell ref="P16:R16"/>
    <mergeCell ref="S16:U16"/>
    <mergeCell ref="H17:L17"/>
    <mergeCell ref="M17:O17"/>
    <mergeCell ref="P17:R17"/>
    <mergeCell ref="H13:L13"/>
    <mergeCell ref="M13:O13"/>
    <mergeCell ref="P13:R13"/>
    <mergeCell ref="S13:U13"/>
    <mergeCell ref="S17:U17"/>
    <mergeCell ref="H19:L19"/>
    <mergeCell ref="M19:O19"/>
    <mergeCell ref="P19:R19"/>
    <mergeCell ref="S19:U19"/>
    <mergeCell ref="Y5:AA5"/>
    <mergeCell ref="H6:L6"/>
    <mergeCell ref="P6:R6"/>
    <mergeCell ref="S9:U9"/>
    <mergeCell ref="S10:U10"/>
    <mergeCell ref="S11:U11"/>
    <mergeCell ref="Y12:AA15"/>
    <mergeCell ref="Y16:AA20"/>
    <mergeCell ref="H18:L18"/>
    <mergeCell ref="M18:O18"/>
    <mergeCell ref="P18:R18"/>
    <mergeCell ref="S18:U18"/>
    <mergeCell ref="H20:L20"/>
    <mergeCell ref="M20:O20"/>
    <mergeCell ref="P20:R20"/>
    <mergeCell ref="S20:U20"/>
    <mergeCell ref="V12:X15"/>
    <mergeCell ref="V16:X20"/>
    <mergeCell ref="H14:L14"/>
    <mergeCell ref="M6:O11"/>
    <mergeCell ref="M14:O14"/>
    <mergeCell ref="P14:R14"/>
    <mergeCell ref="S14:U14"/>
    <mergeCell ref="P15:R15"/>
    <mergeCell ref="A6:G11"/>
    <mergeCell ref="Y1:AA1"/>
    <mergeCell ref="H10:L10"/>
    <mergeCell ref="P10:R10"/>
    <mergeCell ref="H8:L8"/>
    <mergeCell ref="P8:R8"/>
    <mergeCell ref="H9:L9"/>
    <mergeCell ref="P9:R9"/>
    <mergeCell ref="H7:L7"/>
    <mergeCell ref="P7:R7"/>
    <mergeCell ref="H11:L11"/>
    <mergeCell ref="P11:R11"/>
    <mergeCell ref="V5:X5"/>
    <mergeCell ref="Y6:AA11"/>
    <mergeCell ref="V6:X11"/>
    <mergeCell ref="B4:E4"/>
    <mergeCell ref="A5:G5"/>
    <mergeCell ref="H5:L5"/>
    <mergeCell ref="M5:O5"/>
    <mergeCell ref="P5:R5"/>
    <mergeCell ref="S5:U5"/>
    <mergeCell ref="S6:U6"/>
    <mergeCell ref="S7:U7"/>
    <mergeCell ref="S8:U8"/>
    <mergeCell ref="P40:R40"/>
    <mergeCell ref="H33:L33"/>
    <mergeCell ref="M33:O33"/>
    <mergeCell ref="P32:R32"/>
    <mergeCell ref="S32:U32"/>
    <mergeCell ref="H36:L36"/>
    <mergeCell ref="M36:O36"/>
    <mergeCell ref="P36:R36"/>
    <mergeCell ref="S36:U36"/>
    <mergeCell ref="P33:R33"/>
    <mergeCell ref="S33:U33"/>
    <mergeCell ref="M32:O32"/>
    <mergeCell ref="M39:O39"/>
    <mergeCell ref="H40:L40"/>
    <mergeCell ref="M40:O40"/>
    <mergeCell ref="S40:U40"/>
    <mergeCell ref="A34:G37"/>
    <mergeCell ref="H34:L34"/>
    <mergeCell ref="M34:O34"/>
    <mergeCell ref="P34:R34"/>
    <mergeCell ref="S34:U34"/>
    <mergeCell ref="H35:L35"/>
    <mergeCell ref="M35:O35"/>
    <mergeCell ref="P35:R35"/>
    <mergeCell ref="S35:U35"/>
    <mergeCell ref="S37:U37"/>
    <mergeCell ref="H37:L37"/>
    <mergeCell ref="M37:O37"/>
    <mergeCell ref="P37:R37"/>
    <mergeCell ref="A54:AA54"/>
    <mergeCell ref="Y53:AA53"/>
    <mergeCell ref="Y50:AA50"/>
    <mergeCell ref="A51:L51"/>
    <mergeCell ref="M51:O51"/>
    <mergeCell ref="P51:R51"/>
    <mergeCell ref="S51:U51"/>
    <mergeCell ref="Y51:AA51"/>
    <mergeCell ref="A50:G50"/>
    <mergeCell ref="H50:L50"/>
    <mergeCell ref="M50:O50"/>
    <mergeCell ref="P50:R50"/>
    <mergeCell ref="S50:U50"/>
    <mergeCell ref="A52:L52"/>
    <mergeCell ref="M52:O52"/>
    <mergeCell ref="P52:R52"/>
    <mergeCell ref="S52:U52"/>
    <mergeCell ref="V50:X50"/>
    <mergeCell ref="V51:X51"/>
    <mergeCell ref="V52:X52"/>
    <mergeCell ref="Y52:AA52"/>
    <mergeCell ref="A41:G43"/>
    <mergeCell ref="H48:L48"/>
    <mergeCell ref="M48:O48"/>
    <mergeCell ref="P48:R48"/>
    <mergeCell ref="H49:L49"/>
    <mergeCell ref="M49:O49"/>
    <mergeCell ref="P49:R49"/>
    <mergeCell ref="S49:U49"/>
    <mergeCell ref="V45:X49"/>
    <mergeCell ref="H42:L42"/>
    <mergeCell ref="M42:O42"/>
    <mergeCell ref="P42:R42"/>
    <mergeCell ref="S42:U42"/>
    <mergeCell ref="V44:X44"/>
    <mergeCell ref="V41:X43"/>
    <mergeCell ref="A45:G49"/>
    <mergeCell ref="H45:L45"/>
    <mergeCell ref="M45:O45"/>
    <mergeCell ref="P45:R45"/>
    <mergeCell ref="A44:G44"/>
    <mergeCell ref="S45:U45"/>
    <mergeCell ref="Y45:AA49"/>
    <mergeCell ref="S48:U48"/>
    <mergeCell ref="H46:L46"/>
    <mergeCell ref="M46:O46"/>
    <mergeCell ref="P46:R46"/>
    <mergeCell ref="S46:U46"/>
    <mergeCell ref="H47:L47"/>
    <mergeCell ref="M47:O47"/>
    <mergeCell ref="P47:R47"/>
    <mergeCell ref="S47:U47"/>
    <mergeCell ref="Y21:AA22"/>
    <mergeCell ref="Y23:AA25"/>
    <mergeCell ref="Y26:AA31"/>
    <mergeCell ref="Y32:AA33"/>
    <mergeCell ref="Y34:AA37"/>
    <mergeCell ref="Y38:AA40"/>
    <mergeCell ref="S31:U31"/>
    <mergeCell ref="S24:U24"/>
    <mergeCell ref="S38:U38"/>
    <mergeCell ref="S39:U39"/>
    <mergeCell ref="V21:X22"/>
    <mergeCell ref="V23:X25"/>
    <mergeCell ref="V26:X31"/>
    <mergeCell ref="V32:X33"/>
    <mergeCell ref="V34:X37"/>
    <mergeCell ref="V38:X40"/>
  </mergeCells>
  <phoneticPr fontId="4"/>
  <pageMargins left="0.70866141732283472" right="0.70866141732283472" top="0.74803149606299213" bottom="0.55118110236220474" header="0.31496062992125984" footer="0.31496062992125984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X569"/>
  <sheetViews>
    <sheetView view="pageBreakPreview" zoomScale="85" zoomScaleNormal="100" zoomScaleSheetLayoutView="85" workbookViewId="0">
      <selection activeCell="H6" sqref="H6:V7"/>
    </sheetView>
  </sheetViews>
  <sheetFormatPr defaultColWidth="8.875" defaultRowHeight="13.5" x14ac:dyDescent="0.15"/>
  <cols>
    <col min="1" max="7" width="3.625" style="52" customWidth="1"/>
    <col min="8" max="12" width="4.125" style="52" customWidth="1"/>
    <col min="13" max="18" width="3.625" style="52" customWidth="1"/>
    <col min="19" max="19" width="4.25" style="52" customWidth="1"/>
    <col min="20" max="20" width="3.625" style="52" customWidth="1"/>
    <col min="21" max="21" width="4.25" style="52" customWidth="1"/>
    <col min="22" max="22" width="6.875" style="52" customWidth="1"/>
    <col min="23" max="23" width="5.375" style="52" customWidth="1"/>
    <col min="24" max="24" width="5.125" style="52" customWidth="1"/>
    <col min="25" max="124" width="3.625" style="52" customWidth="1"/>
    <col min="125" max="16384" width="8.875" style="52"/>
  </cols>
  <sheetData>
    <row r="1" spans="1:24" ht="35.25" customHeight="1" x14ac:dyDescent="0.15">
      <c r="A1" s="54" t="str">
        <f>"第"&amp;Facesheet!$B$2&amp;"回福岡県民スポーツ大会"</f>
        <v>第69回福岡県民スポーツ大会</v>
      </c>
    </row>
    <row r="2" spans="1:24" ht="36.75" customHeight="1" x14ac:dyDescent="0.15">
      <c r="A2" s="279" t="s">
        <v>78</v>
      </c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279"/>
      <c r="U2" s="279"/>
      <c r="V2" s="279"/>
      <c r="W2" s="74"/>
      <c r="X2" s="62"/>
    </row>
    <row r="3" spans="1:24" ht="12" customHeight="1" x14ac:dyDescent="0.15"/>
    <row r="4" spans="1:24" ht="21.75" customHeight="1" x14ac:dyDescent="0.15">
      <c r="H4" s="96"/>
      <c r="I4" s="96"/>
      <c r="L4" s="449" t="s">
        <v>79</v>
      </c>
      <c r="M4" s="449"/>
      <c r="N4" s="449"/>
      <c r="O4" s="449" t="s">
        <v>276</v>
      </c>
      <c r="P4" s="449"/>
      <c r="Q4" s="449"/>
      <c r="R4" s="63"/>
      <c r="S4" s="97" t="s">
        <v>80</v>
      </c>
      <c r="T4" s="63"/>
      <c r="U4" s="97" t="s">
        <v>81</v>
      </c>
      <c r="V4" s="96"/>
    </row>
    <row r="5" spans="1:24" ht="21.75" customHeight="1" x14ac:dyDescent="0.15">
      <c r="A5" s="435" t="s">
        <v>82</v>
      </c>
      <c r="B5" s="435"/>
      <c r="C5" s="435"/>
      <c r="D5" s="435"/>
      <c r="E5" s="435"/>
      <c r="F5" s="435"/>
      <c r="G5" s="53"/>
      <c r="H5" s="435" t="s">
        <v>83</v>
      </c>
      <c r="I5" s="435"/>
      <c r="J5" s="435"/>
      <c r="K5" s="435"/>
      <c r="L5" s="435"/>
      <c r="M5" s="435"/>
      <c r="N5" s="435"/>
      <c r="O5" s="435"/>
      <c r="P5" s="435"/>
      <c r="Q5" s="435"/>
      <c r="R5" s="435"/>
      <c r="S5" s="435"/>
      <c r="T5" s="435"/>
      <c r="U5" s="435"/>
      <c r="V5" s="435"/>
      <c r="W5" s="76"/>
    </row>
    <row r="6" spans="1:24" ht="15.95" customHeight="1" x14ac:dyDescent="0.15">
      <c r="A6" s="442">
        <f>①役員名簿!B7</f>
        <v>0</v>
      </c>
      <c r="B6" s="442"/>
      <c r="C6" s="442"/>
      <c r="D6" s="442"/>
      <c r="E6" s="442"/>
      <c r="F6" s="442"/>
      <c r="H6" s="443"/>
      <c r="I6" s="444"/>
      <c r="J6" s="444"/>
      <c r="K6" s="444"/>
      <c r="L6" s="444"/>
      <c r="M6" s="444"/>
      <c r="N6" s="444"/>
      <c r="O6" s="444"/>
      <c r="P6" s="444"/>
      <c r="Q6" s="444"/>
      <c r="R6" s="444"/>
      <c r="S6" s="444"/>
      <c r="T6" s="444"/>
      <c r="U6" s="444"/>
      <c r="V6" s="445"/>
      <c r="W6" s="64"/>
    </row>
    <row r="7" spans="1:24" ht="15.95" customHeight="1" x14ac:dyDescent="0.15">
      <c r="A7" s="442"/>
      <c r="B7" s="442"/>
      <c r="C7" s="442"/>
      <c r="D7" s="442"/>
      <c r="E7" s="442"/>
      <c r="F7" s="442"/>
      <c r="H7" s="446"/>
      <c r="I7" s="447"/>
      <c r="J7" s="447"/>
      <c r="K7" s="447"/>
      <c r="L7" s="447"/>
      <c r="M7" s="447"/>
      <c r="N7" s="447"/>
      <c r="O7" s="447"/>
      <c r="P7" s="447"/>
      <c r="Q7" s="447"/>
      <c r="R7" s="447"/>
      <c r="S7" s="447"/>
      <c r="T7" s="447"/>
      <c r="U7" s="447"/>
      <c r="V7" s="448"/>
      <c r="W7" s="64"/>
    </row>
    <row r="9" spans="1:24" ht="25.5" customHeight="1" x14ac:dyDescent="0.15">
      <c r="A9" s="432" t="s">
        <v>84</v>
      </c>
      <c r="B9" s="433"/>
      <c r="C9" s="433"/>
      <c r="D9" s="433"/>
      <c r="E9" s="433"/>
      <c r="F9" s="433"/>
      <c r="G9" s="433"/>
      <c r="H9" s="432" t="s">
        <v>85</v>
      </c>
      <c r="I9" s="433"/>
      <c r="J9" s="433"/>
      <c r="K9" s="433"/>
      <c r="L9" s="433"/>
      <c r="M9" s="433"/>
      <c r="N9" s="433"/>
      <c r="O9" s="433"/>
      <c r="P9" s="433"/>
      <c r="Q9" s="434"/>
      <c r="R9" s="435" t="s">
        <v>86</v>
      </c>
      <c r="S9" s="435"/>
      <c r="T9" s="435"/>
      <c r="U9" s="435"/>
      <c r="V9" s="435"/>
      <c r="W9" s="76"/>
    </row>
    <row r="10" spans="1:24" ht="25.5" customHeight="1" x14ac:dyDescent="0.15">
      <c r="A10" s="436" t="s">
        <v>87</v>
      </c>
      <c r="B10" s="332"/>
      <c r="C10" s="332"/>
      <c r="D10" s="332"/>
      <c r="E10" s="332"/>
      <c r="F10" s="332"/>
      <c r="G10" s="332"/>
      <c r="H10" s="437">
        <f>COUNTIF(①役員名簿!D10:D26,"〇")</f>
        <v>0</v>
      </c>
      <c r="I10" s="438"/>
      <c r="J10" s="438"/>
      <c r="K10" s="438"/>
      <c r="L10" s="438"/>
      <c r="M10" s="438" t="s">
        <v>88</v>
      </c>
      <c r="N10" s="438"/>
      <c r="O10" s="438"/>
      <c r="P10" s="438"/>
      <c r="Q10" s="439"/>
      <c r="R10" s="440">
        <f>H10*500</f>
        <v>0</v>
      </c>
      <c r="S10" s="441"/>
      <c r="T10" s="441"/>
      <c r="U10" s="441"/>
      <c r="V10" s="100" t="s">
        <v>89</v>
      </c>
      <c r="W10" s="78"/>
    </row>
    <row r="11" spans="1:24" ht="25.5" customHeight="1" x14ac:dyDescent="0.15">
      <c r="A11" s="450" t="s">
        <v>54</v>
      </c>
      <c r="B11" s="451"/>
      <c r="C11" s="451"/>
      <c r="D11" s="451"/>
      <c r="E11" s="451"/>
      <c r="F11" s="451"/>
      <c r="G11" s="452"/>
      <c r="H11" s="453">
        <f>②参加人員!Y6</f>
        <v>0</v>
      </c>
      <c r="I11" s="454"/>
      <c r="J11" s="454"/>
      <c r="K11" s="454"/>
      <c r="L11" s="454"/>
      <c r="M11" s="454" t="s">
        <v>88</v>
      </c>
      <c r="N11" s="454"/>
      <c r="O11" s="454"/>
      <c r="P11" s="454"/>
      <c r="Q11" s="455"/>
      <c r="R11" s="440">
        <f t="shared" ref="R11:R23" si="0">H11*500</f>
        <v>0</v>
      </c>
      <c r="S11" s="441"/>
      <c r="T11" s="441"/>
      <c r="U11" s="441"/>
      <c r="V11" s="100" t="s">
        <v>89</v>
      </c>
      <c r="W11" s="78"/>
    </row>
    <row r="12" spans="1:24" ht="25.5" customHeight="1" x14ac:dyDescent="0.15">
      <c r="A12" s="456" t="s">
        <v>90</v>
      </c>
      <c r="B12" s="329"/>
      <c r="C12" s="329"/>
      <c r="D12" s="329"/>
      <c r="E12" s="329"/>
      <c r="F12" s="329"/>
      <c r="G12" s="329"/>
      <c r="H12" s="457">
        <f>SUM(②参加人員!Y12:AA15)</f>
        <v>0</v>
      </c>
      <c r="I12" s="458"/>
      <c r="J12" s="458"/>
      <c r="K12" s="458"/>
      <c r="L12" s="458"/>
      <c r="M12" s="458" t="s">
        <v>88</v>
      </c>
      <c r="N12" s="458"/>
      <c r="O12" s="458"/>
      <c r="P12" s="458"/>
      <c r="Q12" s="459"/>
      <c r="R12" s="440">
        <f t="shared" si="0"/>
        <v>0</v>
      </c>
      <c r="S12" s="441"/>
      <c r="T12" s="441"/>
      <c r="U12" s="441"/>
      <c r="V12" s="100" t="s">
        <v>89</v>
      </c>
      <c r="W12" s="78"/>
    </row>
    <row r="13" spans="1:24" ht="25.5" customHeight="1" x14ac:dyDescent="0.15">
      <c r="A13" s="456" t="s">
        <v>91</v>
      </c>
      <c r="B13" s="329"/>
      <c r="C13" s="329"/>
      <c r="D13" s="329"/>
      <c r="E13" s="329"/>
      <c r="F13" s="329"/>
      <c r="G13" s="329"/>
      <c r="H13" s="457">
        <f>SUM(②参加人員!Y16:AA20)</f>
        <v>0</v>
      </c>
      <c r="I13" s="458"/>
      <c r="J13" s="458"/>
      <c r="K13" s="458"/>
      <c r="L13" s="458"/>
      <c r="M13" s="458" t="s">
        <v>88</v>
      </c>
      <c r="N13" s="458"/>
      <c r="O13" s="458"/>
      <c r="P13" s="458"/>
      <c r="Q13" s="459"/>
      <c r="R13" s="440">
        <f t="shared" si="0"/>
        <v>0</v>
      </c>
      <c r="S13" s="441"/>
      <c r="T13" s="441"/>
      <c r="U13" s="441"/>
      <c r="V13" s="100" t="s">
        <v>89</v>
      </c>
      <c r="W13" s="78"/>
    </row>
    <row r="14" spans="1:24" ht="25.5" customHeight="1" x14ac:dyDescent="0.15">
      <c r="A14" s="450" t="s">
        <v>92</v>
      </c>
      <c r="B14" s="451"/>
      <c r="C14" s="451"/>
      <c r="D14" s="451"/>
      <c r="E14" s="451"/>
      <c r="F14" s="451"/>
      <c r="G14" s="451"/>
      <c r="H14" s="453">
        <f>SUM(②参加人員!Y21:AA22)</f>
        <v>0</v>
      </c>
      <c r="I14" s="454"/>
      <c r="J14" s="454"/>
      <c r="K14" s="454"/>
      <c r="L14" s="454"/>
      <c r="M14" s="454" t="s">
        <v>88</v>
      </c>
      <c r="N14" s="454"/>
      <c r="O14" s="454"/>
      <c r="P14" s="454"/>
      <c r="Q14" s="455"/>
      <c r="R14" s="440">
        <f t="shared" si="0"/>
        <v>0</v>
      </c>
      <c r="S14" s="441"/>
      <c r="T14" s="441"/>
      <c r="U14" s="441"/>
      <c r="V14" s="100" t="s">
        <v>89</v>
      </c>
      <c r="W14" s="78"/>
    </row>
    <row r="15" spans="1:24" ht="25.5" customHeight="1" x14ac:dyDescent="0.15">
      <c r="A15" s="460" t="s">
        <v>64</v>
      </c>
      <c r="B15" s="335"/>
      <c r="C15" s="335"/>
      <c r="D15" s="335"/>
      <c r="E15" s="335"/>
      <c r="F15" s="335"/>
      <c r="G15" s="335"/>
      <c r="H15" s="461">
        <f>SUM(②参加人員!Y23:AA25)</f>
        <v>0</v>
      </c>
      <c r="I15" s="462"/>
      <c r="J15" s="462"/>
      <c r="K15" s="462"/>
      <c r="L15" s="462"/>
      <c r="M15" s="462" t="s">
        <v>88</v>
      </c>
      <c r="N15" s="462"/>
      <c r="O15" s="462"/>
      <c r="P15" s="462"/>
      <c r="Q15" s="463"/>
      <c r="R15" s="464">
        <f t="shared" si="0"/>
        <v>0</v>
      </c>
      <c r="S15" s="465"/>
      <c r="T15" s="465"/>
      <c r="U15" s="465"/>
      <c r="V15" s="101" t="s">
        <v>89</v>
      </c>
      <c r="W15" s="78"/>
    </row>
    <row r="16" spans="1:24" ht="25.5" customHeight="1" x14ac:dyDescent="0.15">
      <c r="A16" s="460" t="s">
        <v>65</v>
      </c>
      <c r="B16" s="335"/>
      <c r="C16" s="335"/>
      <c r="D16" s="335"/>
      <c r="E16" s="335"/>
      <c r="F16" s="335"/>
      <c r="G16" s="335"/>
      <c r="H16" s="461">
        <f>SUM(②参加人員!Y26:AA31)</f>
        <v>0</v>
      </c>
      <c r="I16" s="462"/>
      <c r="J16" s="462"/>
      <c r="K16" s="462"/>
      <c r="L16" s="462"/>
      <c r="M16" s="462" t="s">
        <v>88</v>
      </c>
      <c r="N16" s="462"/>
      <c r="O16" s="462"/>
      <c r="P16" s="462"/>
      <c r="Q16" s="463"/>
      <c r="R16" s="440">
        <f t="shared" si="0"/>
        <v>0</v>
      </c>
      <c r="S16" s="441"/>
      <c r="T16" s="441"/>
      <c r="U16" s="441"/>
      <c r="V16" s="100" t="s">
        <v>89</v>
      </c>
      <c r="W16" s="78"/>
    </row>
    <row r="17" spans="1:24" ht="25.5" customHeight="1" x14ac:dyDescent="0.15">
      <c r="A17" s="460" t="s">
        <v>67</v>
      </c>
      <c r="B17" s="335"/>
      <c r="C17" s="335"/>
      <c r="D17" s="335"/>
      <c r="E17" s="335"/>
      <c r="F17" s="335"/>
      <c r="G17" s="335"/>
      <c r="H17" s="461">
        <f>SUM(②参加人員!Y32:AA33)</f>
        <v>0</v>
      </c>
      <c r="I17" s="462"/>
      <c r="J17" s="462"/>
      <c r="K17" s="462"/>
      <c r="L17" s="462"/>
      <c r="M17" s="462" t="s">
        <v>88</v>
      </c>
      <c r="N17" s="462"/>
      <c r="O17" s="462"/>
      <c r="P17" s="462"/>
      <c r="Q17" s="463"/>
      <c r="R17" s="440">
        <f t="shared" si="0"/>
        <v>0</v>
      </c>
      <c r="S17" s="441"/>
      <c r="T17" s="441"/>
      <c r="U17" s="441"/>
      <c r="V17" s="100" t="s">
        <v>89</v>
      </c>
      <c r="W17" s="78"/>
    </row>
    <row r="18" spans="1:24" ht="25.5" customHeight="1" x14ac:dyDescent="0.15">
      <c r="A18" s="460" t="s">
        <v>68</v>
      </c>
      <c r="B18" s="335"/>
      <c r="C18" s="335"/>
      <c r="D18" s="335"/>
      <c r="E18" s="335"/>
      <c r="F18" s="335"/>
      <c r="G18" s="335"/>
      <c r="H18" s="461">
        <f>SUM(②参加人員!Y34:AA37)</f>
        <v>0</v>
      </c>
      <c r="I18" s="462"/>
      <c r="J18" s="462"/>
      <c r="K18" s="462"/>
      <c r="L18" s="462"/>
      <c r="M18" s="462" t="s">
        <v>88</v>
      </c>
      <c r="N18" s="462"/>
      <c r="O18" s="462"/>
      <c r="P18" s="462"/>
      <c r="Q18" s="463"/>
      <c r="R18" s="440">
        <f t="shared" si="0"/>
        <v>0</v>
      </c>
      <c r="S18" s="441"/>
      <c r="T18" s="441"/>
      <c r="U18" s="441"/>
      <c r="V18" s="100" t="s">
        <v>89</v>
      </c>
      <c r="W18" s="78"/>
    </row>
    <row r="19" spans="1:24" ht="25.5" customHeight="1" x14ac:dyDescent="0.15">
      <c r="A19" s="460" t="s">
        <v>69</v>
      </c>
      <c r="B19" s="335"/>
      <c r="C19" s="335"/>
      <c r="D19" s="335"/>
      <c r="E19" s="335"/>
      <c r="F19" s="335"/>
      <c r="G19" s="335"/>
      <c r="H19" s="461">
        <f>SUM(②参加人員!Y38:AA40)</f>
        <v>0</v>
      </c>
      <c r="I19" s="462"/>
      <c r="J19" s="462"/>
      <c r="K19" s="462"/>
      <c r="L19" s="462"/>
      <c r="M19" s="462" t="s">
        <v>88</v>
      </c>
      <c r="N19" s="462"/>
      <c r="O19" s="462"/>
      <c r="P19" s="462"/>
      <c r="Q19" s="463"/>
      <c r="R19" s="440">
        <f t="shared" si="0"/>
        <v>0</v>
      </c>
      <c r="S19" s="441"/>
      <c r="T19" s="441"/>
      <c r="U19" s="441"/>
      <c r="V19" s="100" t="s">
        <v>89</v>
      </c>
      <c r="W19" s="78"/>
    </row>
    <row r="20" spans="1:24" ht="25.5" customHeight="1" x14ac:dyDescent="0.15">
      <c r="A20" s="460" t="s">
        <v>70</v>
      </c>
      <c r="B20" s="335"/>
      <c r="C20" s="335"/>
      <c r="D20" s="335"/>
      <c r="E20" s="335"/>
      <c r="F20" s="335"/>
      <c r="G20" s="335"/>
      <c r="H20" s="461">
        <f>②参加人員!Y41</f>
        <v>0</v>
      </c>
      <c r="I20" s="462"/>
      <c r="J20" s="462"/>
      <c r="K20" s="462"/>
      <c r="L20" s="462"/>
      <c r="M20" s="462" t="s">
        <v>88</v>
      </c>
      <c r="N20" s="462"/>
      <c r="O20" s="462"/>
      <c r="P20" s="462"/>
      <c r="Q20" s="463"/>
      <c r="R20" s="440">
        <f t="shared" si="0"/>
        <v>0</v>
      </c>
      <c r="S20" s="441"/>
      <c r="T20" s="441"/>
      <c r="U20" s="441"/>
      <c r="V20" s="100" t="s">
        <v>89</v>
      </c>
      <c r="W20" s="78"/>
    </row>
    <row r="21" spans="1:24" ht="25.5" customHeight="1" x14ac:dyDescent="0.15">
      <c r="A21" s="460" t="s">
        <v>71</v>
      </c>
      <c r="B21" s="335"/>
      <c r="C21" s="335"/>
      <c r="D21" s="335"/>
      <c r="E21" s="335"/>
      <c r="F21" s="335"/>
      <c r="G21" s="335"/>
      <c r="H21" s="461">
        <f>②参加人員!Y44</f>
        <v>0</v>
      </c>
      <c r="I21" s="462"/>
      <c r="J21" s="462"/>
      <c r="K21" s="462"/>
      <c r="L21" s="462"/>
      <c r="M21" s="462" t="s">
        <v>88</v>
      </c>
      <c r="N21" s="462"/>
      <c r="O21" s="462"/>
      <c r="P21" s="462"/>
      <c r="Q21" s="463"/>
      <c r="R21" s="440">
        <f t="shared" si="0"/>
        <v>0</v>
      </c>
      <c r="S21" s="441"/>
      <c r="T21" s="441"/>
      <c r="U21" s="441"/>
      <c r="V21" s="100" t="s">
        <v>89</v>
      </c>
      <c r="W21" s="78"/>
    </row>
    <row r="22" spans="1:24" ht="25.5" customHeight="1" x14ac:dyDescent="0.15">
      <c r="A22" s="460" t="s">
        <v>72</v>
      </c>
      <c r="B22" s="335"/>
      <c r="C22" s="335"/>
      <c r="D22" s="335"/>
      <c r="E22" s="335"/>
      <c r="F22" s="335"/>
      <c r="G22" s="335"/>
      <c r="H22" s="461">
        <f>②参加人員!Y45</f>
        <v>0</v>
      </c>
      <c r="I22" s="462"/>
      <c r="J22" s="462"/>
      <c r="K22" s="462"/>
      <c r="L22" s="462"/>
      <c r="M22" s="462" t="s">
        <v>88</v>
      </c>
      <c r="N22" s="462"/>
      <c r="O22" s="462"/>
      <c r="P22" s="462"/>
      <c r="Q22" s="463"/>
      <c r="R22" s="440">
        <f t="shared" si="0"/>
        <v>0</v>
      </c>
      <c r="S22" s="441"/>
      <c r="T22" s="441"/>
      <c r="U22" s="441"/>
      <c r="V22" s="100" t="s">
        <v>89</v>
      </c>
      <c r="W22" s="78"/>
    </row>
    <row r="23" spans="1:24" ht="25.5" customHeight="1" x14ac:dyDescent="0.15">
      <c r="A23" s="460" t="s">
        <v>93</v>
      </c>
      <c r="B23" s="335"/>
      <c r="C23" s="335"/>
      <c r="D23" s="335"/>
      <c r="E23" s="335"/>
      <c r="F23" s="335"/>
      <c r="G23" s="335"/>
      <c r="H23" s="461">
        <f>②参加人員!Y50</f>
        <v>0</v>
      </c>
      <c r="I23" s="462"/>
      <c r="J23" s="462"/>
      <c r="K23" s="462"/>
      <c r="L23" s="462"/>
      <c r="M23" s="462" t="s">
        <v>88</v>
      </c>
      <c r="N23" s="462"/>
      <c r="O23" s="462"/>
      <c r="P23" s="462"/>
      <c r="Q23" s="463"/>
      <c r="R23" s="440">
        <f t="shared" si="0"/>
        <v>0</v>
      </c>
      <c r="S23" s="441"/>
      <c r="T23" s="441"/>
      <c r="U23" s="441"/>
      <c r="V23" s="100" t="s">
        <v>89</v>
      </c>
      <c r="W23" s="78"/>
    </row>
    <row r="24" spans="1:24" ht="25.5" customHeight="1" x14ac:dyDescent="0.15">
      <c r="A24" s="466" t="s">
        <v>94</v>
      </c>
      <c r="B24" s="467"/>
      <c r="C24" s="467"/>
      <c r="D24" s="467"/>
      <c r="E24" s="467"/>
      <c r="F24" s="467"/>
      <c r="G24" s="467"/>
      <c r="H24" s="467"/>
      <c r="I24" s="467"/>
      <c r="J24" s="467"/>
      <c r="K24" s="467"/>
      <c r="L24" s="467"/>
      <c r="M24" s="467"/>
      <c r="N24" s="467"/>
      <c r="O24" s="467"/>
      <c r="P24" s="467"/>
      <c r="Q24" s="468"/>
      <c r="R24" s="440">
        <f>SUM(R10:U23)</f>
        <v>0</v>
      </c>
      <c r="S24" s="441"/>
      <c r="T24" s="441"/>
      <c r="U24" s="441"/>
      <c r="V24" s="100" t="s">
        <v>89</v>
      </c>
      <c r="W24" s="78"/>
    </row>
    <row r="25" spans="1:24" ht="18" customHeight="1" x14ac:dyDescent="0.15"/>
    <row r="26" spans="1:24" s="60" customFormat="1" ht="23.25" customHeight="1" x14ac:dyDescent="0.15">
      <c r="A26" s="470" t="s">
        <v>275</v>
      </c>
      <c r="B26" s="470"/>
      <c r="C26" s="470"/>
      <c r="D26" s="470"/>
      <c r="E26" s="470"/>
      <c r="F26" s="470"/>
      <c r="G26" s="470"/>
      <c r="H26" s="470"/>
      <c r="I26" s="470"/>
      <c r="J26" s="470"/>
      <c r="K26" s="470"/>
      <c r="L26" s="470"/>
      <c r="M26" s="470"/>
      <c r="N26" s="470"/>
      <c r="O26" s="470"/>
      <c r="P26" s="470"/>
      <c r="Q26" s="470"/>
      <c r="R26" s="470"/>
      <c r="S26" s="470"/>
      <c r="T26" s="470"/>
      <c r="U26" s="470"/>
      <c r="V26" s="470"/>
      <c r="W26" s="79"/>
    </row>
    <row r="27" spans="1:24" s="60" customFormat="1" ht="23.25" customHeight="1" x14ac:dyDescent="0.15">
      <c r="A27" s="470" t="s">
        <v>95</v>
      </c>
      <c r="B27" s="470"/>
      <c r="C27" s="470"/>
      <c r="D27" s="470"/>
      <c r="E27" s="470"/>
      <c r="F27" s="470"/>
      <c r="G27" s="470"/>
      <c r="H27" s="470"/>
      <c r="I27" s="470"/>
      <c r="J27" s="470"/>
      <c r="K27" s="470"/>
      <c r="L27" s="470"/>
      <c r="M27" s="470"/>
      <c r="N27" s="470"/>
      <c r="O27" s="470"/>
      <c r="P27" s="470"/>
      <c r="Q27" s="470"/>
      <c r="R27" s="470"/>
      <c r="S27" s="470"/>
      <c r="T27" s="470"/>
      <c r="U27" s="470"/>
      <c r="V27" s="470"/>
      <c r="W27" s="79"/>
    </row>
    <row r="28" spans="1:24" s="60" customFormat="1" ht="23.25" customHeight="1" x14ac:dyDescent="0.15">
      <c r="A28" s="470" t="s">
        <v>96</v>
      </c>
      <c r="B28" s="470"/>
      <c r="C28" s="470"/>
      <c r="D28" s="470"/>
      <c r="E28" s="470"/>
      <c r="F28" s="470"/>
      <c r="G28" s="470"/>
      <c r="H28" s="470"/>
      <c r="I28" s="470"/>
      <c r="J28" s="470"/>
      <c r="K28" s="470"/>
      <c r="L28" s="470"/>
      <c r="M28" s="470"/>
      <c r="N28" s="470"/>
      <c r="O28" s="470"/>
      <c r="P28" s="470"/>
      <c r="Q28" s="470"/>
      <c r="R28" s="470"/>
      <c r="S28" s="470"/>
      <c r="T28" s="470"/>
      <c r="U28" s="470"/>
      <c r="V28" s="470"/>
    </row>
    <row r="29" spans="1:24" s="60" customFormat="1" ht="23.25" customHeight="1" x14ac:dyDescent="0.15">
      <c r="A29" s="471" t="s">
        <v>97</v>
      </c>
      <c r="B29" s="471"/>
      <c r="C29" s="471"/>
      <c r="D29" s="471"/>
      <c r="E29" s="471"/>
      <c r="F29" s="471"/>
      <c r="G29" s="471"/>
      <c r="H29" s="471"/>
      <c r="I29" s="471"/>
      <c r="J29" s="471"/>
      <c r="K29" s="471"/>
      <c r="L29" s="471"/>
      <c r="M29" s="471"/>
      <c r="N29" s="471"/>
      <c r="O29" s="471"/>
      <c r="P29" s="471"/>
      <c r="Q29" s="471"/>
      <c r="R29" s="471"/>
      <c r="S29" s="471"/>
      <c r="T29" s="471"/>
      <c r="U29" s="471"/>
      <c r="V29" s="471"/>
    </row>
    <row r="30" spans="1:24" s="60" customFormat="1" ht="23.25" customHeight="1" x14ac:dyDescent="0.15">
      <c r="A30" s="470" t="s">
        <v>98</v>
      </c>
      <c r="B30" s="470"/>
      <c r="C30" s="470"/>
      <c r="D30" s="470"/>
      <c r="E30" s="470"/>
      <c r="F30" s="470"/>
      <c r="G30" s="470"/>
      <c r="H30" s="470"/>
      <c r="I30" s="470"/>
      <c r="J30" s="470"/>
      <c r="K30" s="470"/>
      <c r="L30" s="470"/>
      <c r="M30" s="470"/>
      <c r="N30" s="470"/>
      <c r="O30" s="470"/>
      <c r="P30" s="470"/>
      <c r="Q30" s="470"/>
      <c r="R30" s="470"/>
      <c r="S30" s="470"/>
      <c r="T30" s="470"/>
      <c r="U30" s="470"/>
      <c r="V30" s="470"/>
    </row>
    <row r="31" spans="1:24" ht="23.25" customHeight="1" x14ac:dyDescent="0.15">
      <c r="A31" s="469" t="s">
        <v>99</v>
      </c>
      <c r="B31" s="469"/>
      <c r="C31" s="469"/>
      <c r="D31" s="469"/>
      <c r="E31" s="469"/>
      <c r="F31" s="469"/>
      <c r="G31" s="469"/>
      <c r="H31" s="469"/>
      <c r="I31" s="469"/>
      <c r="J31" s="469"/>
      <c r="K31" s="469"/>
      <c r="L31" s="469"/>
      <c r="M31" s="469"/>
      <c r="N31" s="469"/>
      <c r="O31" s="469"/>
      <c r="P31" s="469"/>
      <c r="Q31" s="469"/>
      <c r="R31" s="469"/>
      <c r="S31" s="469"/>
      <c r="T31" s="469"/>
      <c r="U31" s="469"/>
      <c r="V31" s="469"/>
      <c r="W31" s="65"/>
      <c r="X31" s="65"/>
    </row>
    <row r="32" spans="1:24" ht="21.75" customHeight="1" x14ac:dyDescent="0.15"/>
    <row r="33" ht="21.75" customHeight="1" x14ac:dyDescent="0.15"/>
    <row r="34" ht="21.75" customHeight="1" x14ac:dyDescent="0.15"/>
    <row r="35" ht="21.75" customHeight="1" x14ac:dyDescent="0.15"/>
    <row r="36" ht="21.75" customHeight="1" x14ac:dyDescent="0.15"/>
    <row r="37" ht="21.75" customHeight="1" x14ac:dyDescent="0.15"/>
    <row r="38" ht="21.75" customHeight="1" x14ac:dyDescent="0.15"/>
    <row r="39" ht="21.75" customHeight="1" x14ac:dyDescent="0.15"/>
    <row r="40" ht="21.75" customHeight="1" x14ac:dyDescent="0.15"/>
    <row r="41" ht="21.75" customHeight="1" x14ac:dyDescent="0.15"/>
    <row r="42" ht="21.75" customHeight="1" x14ac:dyDescent="0.15"/>
    <row r="43" ht="21.75" customHeight="1" x14ac:dyDescent="0.15"/>
    <row r="44" ht="21.75" customHeight="1" x14ac:dyDescent="0.15"/>
    <row r="45" ht="21.75" customHeight="1" x14ac:dyDescent="0.15"/>
    <row r="46" ht="21.75" customHeight="1" x14ac:dyDescent="0.15"/>
    <row r="47" ht="21.75" customHeight="1" x14ac:dyDescent="0.15"/>
    <row r="48" ht="21.75" customHeight="1" x14ac:dyDescent="0.15"/>
    <row r="49" ht="21.75" customHeight="1" x14ac:dyDescent="0.15"/>
    <row r="50" ht="21.75" customHeight="1" x14ac:dyDescent="0.15"/>
    <row r="51" ht="21.75" customHeight="1" x14ac:dyDescent="0.15"/>
    <row r="52" ht="21.75" customHeight="1" x14ac:dyDescent="0.15"/>
    <row r="53" ht="21.75" customHeight="1" x14ac:dyDescent="0.15"/>
    <row r="54" ht="21.75" customHeight="1" x14ac:dyDescent="0.15"/>
    <row r="55" ht="21.75" customHeight="1" x14ac:dyDescent="0.15"/>
    <row r="56" ht="21.75" customHeight="1" x14ac:dyDescent="0.15"/>
    <row r="57" ht="21.75" customHeight="1" x14ac:dyDescent="0.15"/>
    <row r="58" ht="21.75" customHeight="1" x14ac:dyDescent="0.15"/>
    <row r="59" ht="21.75" customHeight="1" x14ac:dyDescent="0.15"/>
    <row r="60" ht="21.75" customHeight="1" x14ac:dyDescent="0.15"/>
    <row r="61" ht="21.75" customHeight="1" x14ac:dyDescent="0.15"/>
    <row r="62" ht="21.75" customHeight="1" x14ac:dyDescent="0.15"/>
    <row r="63" ht="21.75" customHeight="1" x14ac:dyDescent="0.15"/>
    <row r="64" ht="21.75" customHeight="1" x14ac:dyDescent="0.15"/>
    <row r="65" ht="21.75" customHeight="1" x14ac:dyDescent="0.15"/>
    <row r="66" ht="21.75" customHeight="1" x14ac:dyDescent="0.15"/>
    <row r="67" ht="21.75" customHeight="1" x14ac:dyDescent="0.15"/>
    <row r="68" ht="21.75" customHeight="1" x14ac:dyDescent="0.15"/>
    <row r="69" ht="21.75" customHeight="1" x14ac:dyDescent="0.15"/>
    <row r="70" ht="21.75" customHeight="1" x14ac:dyDescent="0.15"/>
    <row r="71" ht="21.75" customHeight="1" x14ac:dyDescent="0.15"/>
    <row r="72" ht="21.75" customHeight="1" x14ac:dyDescent="0.15"/>
    <row r="73" ht="21.75" customHeight="1" x14ac:dyDescent="0.15"/>
    <row r="74" ht="21.75" customHeight="1" x14ac:dyDescent="0.15"/>
    <row r="75" ht="21.75" customHeight="1" x14ac:dyDescent="0.15"/>
    <row r="76" ht="21.75" customHeight="1" x14ac:dyDescent="0.15"/>
    <row r="77" ht="21.75" customHeight="1" x14ac:dyDescent="0.15"/>
    <row r="78" ht="21.75" customHeight="1" x14ac:dyDescent="0.15"/>
    <row r="79" ht="21.75" customHeight="1" x14ac:dyDescent="0.15"/>
    <row r="80" ht="21.75" customHeight="1" x14ac:dyDescent="0.15"/>
    <row r="81" ht="21.75" customHeight="1" x14ac:dyDescent="0.15"/>
    <row r="82" ht="21.75" customHeight="1" x14ac:dyDescent="0.15"/>
    <row r="83" ht="21.75" customHeight="1" x14ac:dyDescent="0.15"/>
    <row r="84" ht="21.75" customHeight="1" x14ac:dyDescent="0.15"/>
    <row r="85" ht="21.75" customHeight="1" x14ac:dyDescent="0.15"/>
    <row r="86" ht="21.75" customHeight="1" x14ac:dyDescent="0.15"/>
    <row r="87" ht="21.75" customHeight="1" x14ac:dyDescent="0.15"/>
    <row r="88" ht="21.75" customHeight="1" x14ac:dyDescent="0.15"/>
    <row r="89" ht="21.75" customHeight="1" x14ac:dyDescent="0.15"/>
    <row r="90" ht="21.75" customHeight="1" x14ac:dyDescent="0.15"/>
    <row r="91" ht="21.75" customHeight="1" x14ac:dyDescent="0.15"/>
    <row r="92" ht="21.75" customHeight="1" x14ac:dyDescent="0.15"/>
    <row r="93" ht="21.75" customHeight="1" x14ac:dyDescent="0.15"/>
    <row r="94" ht="21.75" customHeight="1" x14ac:dyDescent="0.15"/>
    <row r="95" ht="21.75" customHeight="1" x14ac:dyDescent="0.15"/>
    <row r="96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  <row r="122" ht="21.75" customHeight="1" x14ac:dyDescent="0.15"/>
    <row r="123" ht="21.75" customHeight="1" x14ac:dyDescent="0.15"/>
    <row r="124" ht="21.75" customHeight="1" x14ac:dyDescent="0.15"/>
    <row r="125" ht="21.75" customHeight="1" x14ac:dyDescent="0.15"/>
    <row r="126" ht="21.75" customHeight="1" x14ac:dyDescent="0.15"/>
    <row r="127" ht="21.75" customHeight="1" x14ac:dyDescent="0.15"/>
    <row r="128" ht="21.75" customHeight="1" x14ac:dyDescent="0.15"/>
    <row r="129" ht="21.75" customHeight="1" x14ac:dyDescent="0.15"/>
    <row r="130" ht="21.75" customHeight="1" x14ac:dyDescent="0.15"/>
    <row r="131" ht="21.75" customHeight="1" x14ac:dyDescent="0.15"/>
    <row r="132" ht="21.75" customHeight="1" x14ac:dyDescent="0.15"/>
    <row r="133" ht="21.75" customHeight="1" x14ac:dyDescent="0.15"/>
    <row r="134" ht="21.75" customHeight="1" x14ac:dyDescent="0.15"/>
    <row r="135" ht="21.75" customHeight="1" x14ac:dyDescent="0.15"/>
    <row r="136" ht="21.75" customHeight="1" x14ac:dyDescent="0.15"/>
    <row r="137" ht="21.75" customHeight="1" x14ac:dyDescent="0.15"/>
    <row r="138" ht="21.75" customHeight="1" x14ac:dyDescent="0.15"/>
    <row r="139" ht="21.75" customHeight="1" x14ac:dyDescent="0.15"/>
    <row r="140" ht="21.75" customHeight="1" x14ac:dyDescent="0.15"/>
    <row r="141" ht="21.75" customHeight="1" x14ac:dyDescent="0.15"/>
    <row r="142" ht="21.75" customHeight="1" x14ac:dyDescent="0.15"/>
    <row r="143" ht="21.75" customHeight="1" x14ac:dyDescent="0.15"/>
    <row r="144" ht="21.75" customHeight="1" x14ac:dyDescent="0.15"/>
    <row r="145" ht="21.75" customHeight="1" x14ac:dyDescent="0.15"/>
    <row r="146" ht="21.75" customHeight="1" x14ac:dyDescent="0.15"/>
    <row r="147" ht="21.75" customHeight="1" x14ac:dyDescent="0.15"/>
    <row r="148" ht="21.75" customHeight="1" x14ac:dyDescent="0.15"/>
    <row r="149" ht="21.75" customHeight="1" x14ac:dyDescent="0.15"/>
    <row r="150" ht="21.75" customHeight="1" x14ac:dyDescent="0.15"/>
    <row r="151" ht="21.75" customHeight="1" x14ac:dyDescent="0.15"/>
    <row r="152" ht="21.75" customHeight="1" x14ac:dyDescent="0.15"/>
    <row r="153" ht="21.75" customHeight="1" x14ac:dyDescent="0.15"/>
    <row r="154" ht="21.75" customHeight="1" x14ac:dyDescent="0.15"/>
    <row r="155" ht="21.75" customHeight="1" x14ac:dyDescent="0.15"/>
    <row r="156" ht="21.75" customHeight="1" x14ac:dyDescent="0.15"/>
    <row r="157" ht="21.75" customHeight="1" x14ac:dyDescent="0.15"/>
    <row r="158" ht="21.75" customHeight="1" x14ac:dyDescent="0.15"/>
    <row r="159" ht="21.75" customHeight="1" x14ac:dyDescent="0.15"/>
    <row r="160" ht="21.75" customHeight="1" x14ac:dyDescent="0.15"/>
    <row r="161" ht="21.75" customHeight="1" x14ac:dyDescent="0.15"/>
    <row r="162" ht="21.75" customHeight="1" x14ac:dyDescent="0.15"/>
    <row r="163" ht="21.75" customHeight="1" x14ac:dyDescent="0.15"/>
    <row r="164" ht="21.75" customHeight="1" x14ac:dyDescent="0.15"/>
    <row r="165" ht="21.75" customHeight="1" x14ac:dyDescent="0.15"/>
    <row r="166" ht="21.75" customHeight="1" x14ac:dyDescent="0.15"/>
    <row r="167" ht="21.75" customHeight="1" x14ac:dyDescent="0.15"/>
    <row r="168" ht="21.75" customHeight="1" x14ac:dyDescent="0.15"/>
    <row r="169" ht="21.75" customHeight="1" x14ac:dyDescent="0.15"/>
    <row r="170" ht="21.75" customHeight="1" x14ac:dyDescent="0.15"/>
    <row r="171" ht="21.75" customHeight="1" x14ac:dyDescent="0.15"/>
    <row r="172" ht="21.75" customHeight="1" x14ac:dyDescent="0.15"/>
    <row r="173" ht="21.75" customHeight="1" x14ac:dyDescent="0.15"/>
    <row r="174" ht="21.75" customHeight="1" x14ac:dyDescent="0.15"/>
    <row r="175" ht="21.75" customHeight="1" x14ac:dyDescent="0.15"/>
    <row r="176" ht="21.75" customHeight="1" x14ac:dyDescent="0.15"/>
    <row r="177" ht="21.75" customHeight="1" x14ac:dyDescent="0.15"/>
    <row r="178" ht="21.75" customHeight="1" x14ac:dyDescent="0.15"/>
    <row r="179" ht="21.75" customHeight="1" x14ac:dyDescent="0.15"/>
    <row r="180" ht="21.75" customHeight="1" x14ac:dyDescent="0.15"/>
    <row r="181" ht="21.75" customHeight="1" x14ac:dyDescent="0.15"/>
    <row r="182" ht="21.75" customHeight="1" x14ac:dyDescent="0.15"/>
    <row r="183" ht="21.75" customHeight="1" x14ac:dyDescent="0.15"/>
    <row r="184" ht="21.75" customHeight="1" x14ac:dyDescent="0.15"/>
    <row r="185" ht="21.75" customHeight="1" x14ac:dyDescent="0.15"/>
    <row r="186" ht="21.75" customHeight="1" x14ac:dyDescent="0.15"/>
    <row r="187" ht="21.75" customHeight="1" x14ac:dyDescent="0.15"/>
    <row r="188" ht="21.75" customHeight="1" x14ac:dyDescent="0.15"/>
    <row r="189" ht="21.75" customHeight="1" x14ac:dyDescent="0.15"/>
    <row r="190" ht="21.75" customHeight="1" x14ac:dyDescent="0.15"/>
    <row r="191" ht="21.75" customHeight="1" x14ac:dyDescent="0.15"/>
    <row r="192" ht="21.75" customHeight="1" x14ac:dyDescent="0.15"/>
    <row r="193" ht="21.75" customHeight="1" x14ac:dyDescent="0.15"/>
    <row r="194" ht="21.75" customHeight="1" x14ac:dyDescent="0.15"/>
    <row r="195" ht="21.75" customHeight="1" x14ac:dyDescent="0.15"/>
    <row r="196" ht="21.75" customHeight="1" x14ac:dyDescent="0.15"/>
    <row r="197" ht="21.75" customHeight="1" x14ac:dyDescent="0.15"/>
    <row r="198" ht="21.75" customHeight="1" x14ac:dyDescent="0.15"/>
    <row r="199" ht="21.75" customHeight="1" x14ac:dyDescent="0.15"/>
    <row r="200" ht="21.75" customHeight="1" x14ac:dyDescent="0.15"/>
    <row r="201" ht="21.75" customHeight="1" x14ac:dyDescent="0.15"/>
    <row r="202" ht="21.75" customHeight="1" x14ac:dyDescent="0.15"/>
    <row r="203" ht="21.75" customHeight="1" x14ac:dyDescent="0.15"/>
    <row r="204" ht="21.75" customHeight="1" x14ac:dyDescent="0.15"/>
    <row r="205" ht="21.75" customHeight="1" x14ac:dyDescent="0.15"/>
    <row r="206" ht="21.75" customHeight="1" x14ac:dyDescent="0.15"/>
    <row r="207" ht="21.75" customHeight="1" x14ac:dyDescent="0.15"/>
    <row r="208" ht="21.75" customHeight="1" x14ac:dyDescent="0.15"/>
    <row r="209" ht="21.75" customHeight="1" x14ac:dyDescent="0.15"/>
    <row r="210" ht="21.75" customHeight="1" x14ac:dyDescent="0.15"/>
    <row r="211" ht="21.75" customHeight="1" x14ac:dyDescent="0.15"/>
    <row r="212" ht="21.75" customHeight="1" x14ac:dyDescent="0.15"/>
    <row r="213" ht="21.75" customHeight="1" x14ac:dyDescent="0.15"/>
    <row r="214" ht="21.75" customHeight="1" x14ac:dyDescent="0.15"/>
    <row r="215" ht="21.75" customHeight="1" x14ac:dyDescent="0.15"/>
    <row r="216" ht="21.75" customHeight="1" x14ac:dyDescent="0.15"/>
    <row r="217" ht="21.75" customHeight="1" x14ac:dyDescent="0.15"/>
    <row r="218" ht="21.75" customHeight="1" x14ac:dyDescent="0.15"/>
    <row r="219" ht="21.75" customHeight="1" x14ac:dyDescent="0.15"/>
    <row r="220" ht="21.75" customHeight="1" x14ac:dyDescent="0.15"/>
    <row r="221" ht="21.75" customHeight="1" x14ac:dyDescent="0.15"/>
    <row r="222" ht="21.75" customHeight="1" x14ac:dyDescent="0.15"/>
    <row r="223" ht="21.75" customHeight="1" x14ac:dyDescent="0.15"/>
    <row r="224" ht="21.75" customHeight="1" x14ac:dyDescent="0.15"/>
    <row r="225" ht="21.75" customHeight="1" x14ac:dyDescent="0.15"/>
    <row r="226" ht="21.75" customHeight="1" x14ac:dyDescent="0.15"/>
    <row r="227" ht="21.75" customHeight="1" x14ac:dyDescent="0.15"/>
    <row r="228" ht="21.75" customHeight="1" x14ac:dyDescent="0.15"/>
    <row r="229" ht="21.75" customHeight="1" x14ac:dyDescent="0.15"/>
    <row r="230" ht="21.75" customHeight="1" x14ac:dyDescent="0.15"/>
    <row r="231" ht="21.75" customHeight="1" x14ac:dyDescent="0.15"/>
    <row r="232" ht="21.75" customHeight="1" x14ac:dyDescent="0.15"/>
    <row r="233" ht="21.75" customHeight="1" x14ac:dyDescent="0.15"/>
    <row r="234" ht="21.75" customHeight="1" x14ac:dyDescent="0.15"/>
    <row r="235" ht="21.75" customHeight="1" x14ac:dyDescent="0.15"/>
    <row r="236" ht="21.75" customHeight="1" x14ac:dyDescent="0.15"/>
    <row r="237" ht="21.75" customHeight="1" x14ac:dyDescent="0.15"/>
    <row r="238" ht="21.75" customHeight="1" x14ac:dyDescent="0.15"/>
    <row r="239" ht="21.75" customHeight="1" x14ac:dyDescent="0.15"/>
    <row r="240" ht="21.75" customHeight="1" x14ac:dyDescent="0.15"/>
    <row r="241" ht="21.75" customHeight="1" x14ac:dyDescent="0.15"/>
    <row r="242" ht="21.75" customHeight="1" x14ac:dyDescent="0.15"/>
    <row r="243" ht="21.75" customHeight="1" x14ac:dyDescent="0.15"/>
    <row r="244" ht="21.75" customHeight="1" x14ac:dyDescent="0.15"/>
    <row r="245" ht="21.75" customHeight="1" x14ac:dyDescent="0.15"/>
    <row r="246" ht="21.75" customHeight="1" x14ac:dyDescent="0.15"/>
    <row r="247" ht="21.75" customHeight="1" x14ac:dyDescent="0.15"/>
    <row r="248" ht="21.75" customHeight="1" x14ac:dyDescent="0.15"/>
    <row r="249" ht="21.75" customHeight="1" x14ac:dyDescent="0.15"/>
    <row r="250" ht="21.75" customHeight="1" x14ac:dyDescent="0.15"/>
    <row r="251" ht="21.75" customHeight="1" x14ac:dyDescent="0.15"/>
    <row r="252" ht="21.75" customHeight="1" x14ac:dyDescent="0.15"/>
    <row r="253" ht="21.75" customHeight="1" x14ac:dyDescent="0.15"/>
    <row r="254" ht="21.75" customHeight="1" x14ac:dyDescent="0.15"/>
    <row r="255" ht="21.75" customHeight="1" x14ac:dyDescent="0.15"/>
    <row r="256" ht="21.75" customHeight="1" x14ac:dyDescent="0.15"/>
    <row r="257" ht="21.75" customHeight="1" x14ac:dyDescent="0.15"/>
    <row r="258" ht="21.75" customHeight="1" x14ac:dyDescent="0.15"/>
    <row r="259" ht="21.75" customHeight="1" x14ac:dyDescent="0.15"/>
    <row r="260" ht="21.75" customHeight="1" x14ac:dyDescent="0.15"/>
    <row r="261" ht="21.75" customHeight="1" x14ac:dyDescent="0.15"/>
    <row r="262" ht="21.75" customHeight="1" x14ac:dyDescent="0.15"/>
    <row r="263" ht="21.75" customHeight="1" x14ac:dyDescent="0.15"/>
    <row r="264" ht="21.75" customHeight="1" x14ac:dyDescent="0.15"/>
    <row r="265" ht="21.75" customHeight="1" x14ac:dyDescent="0.15"/>
    <row r="266" ht="21.75" customHeight="1" x14ac:dyDescent="0.15"/>
    <row r="267" ht="21.75" customHeight="1" x14ac:dyDescent="0.15"/>
    <row r="268" ht="21.75" customHeight="1" x14ac:dyDescent="0.15"/>
    <row r="269" ht="21.75" customHeight="1" x14ac:dyDescent="0.15"/>
    <row r="270" ht="21.75" customHeight="1" x14ac:dyDescent="0.15"/>
    <row r="271" ht="21.75" customHeight="1" x14ac:dyDescent="0.15"/>
    <row r="272" ht="21.75" customHeight="1" x14ac:dyDescent="0.15"/>
    <row r="273" ht="21.75" customHeight="1" x14ac:dyDescent="0.15"/>
    <row r="274" ht="21.75" customHeight="1" x14ac:dyDescent="0.15"/>
    <row r="275" ht="21.75" customHeight="1" x14ac:dyDescent="0.15"/>
    <row r="276" ht="21.75" customHeight="1" x14ac:dyDescent="0.15"/>
    <row r="277" ht="21.75" customHeight="1" x14ac:dyDescent="0.15"/>
    <row r="278" ht="21.75" customHeight="1" x14ac:dyDescent="0.15"/>
    <row r="279" ht="21.75" customHeight="1" x14ac:dyDescent="0.15"/>
    <row r="280" ht="21.75" customHeight="1" x14ac:dyDescent="0.15"/>
    <row r="281" ht="21.75" customHeight="1" x14ac:dyDescent="0.15"/>
    <row r="282" ht="21.75" customHeight="1" x14ac:dyDescent="0.15"/>
    <row r="283" ht="21.75" customHeight="1" x14ac:dyDescent="0.15"/>
    <row r="284" ht="21.75" customHeight="1" x14ac:dyDescent="0.15"/>
    <row r="285" ht="21.75" customHeight="1" x14ac:dyDescent="0.15"/>
    <row r="286" ht="21.75" customHeight="1" x14ac:dyDescent="0.15"/>
    <row r="287" ht="21.75" customHeight="1" x14ac:dyDescent="0.15"/>
    <row r="288" ht="21.75" customHeight="1" x14ac:dyDescent="0.15"/>
    <row r="289" ht="21.75" customHeight="1" x14ac:dyDescent="0.15"/>
    <row r="290" ht="21.75" customHeight="1" x14ac:dyDescent="0.15"/>
    <row r="291" ht="21.75" customHeight="1" x14ac:dyDescent="0.15"/>
    <row r="292" ht="21.75" customHeight="1" x14ac:dyDescent="0.15"/>
    <row r="293" ht="21.75" customHeight="1" x14ac:dyDescent="0.15"/>
    <row r="294" ht="21.75" customHeight="1" x14ac:dyDescent="0.15"/>
    <row r="295" ht="21.75" customHeight="1" x14ac:dyDescent="0.15"/>
    <row r="296" ht="21.75" customHeight="1" x14ac:dyDescent="0.15"/>
    <row r="297" ht="21.75" customHeight="1" x14ac:dyDescent="0.15"/>
    <row r="298" ht="21.75" customHeight="1" x14ac:dyDescent="0.15"/>
    <row r="299" ht="21.75" customHeight="1" x14ac:dyDescent="0.15"/>
    <row r="300" ht="21.75" customHeight="1" x14ac:dyDescent="0.15"/>
    <row r="301" ht="21.75" customHeight="1" x14ac:dyDescent="0.15"/>
    <row r="302" ht="21.75" customHeight="1" x14ac:dyDescent="0.15"/>
    <row r="303" ht="21.75" customHeight="1" x14ac:dyDescent="0.15"/>
    <row r="304" ht="21.75" customHeight="1" x14ac:dyDescent="0.15"/>
    <row r="305" ht="21.75" customHeight="1" x14ac:dyDescent="0.15"/>
    <row r="306" ht="21.75" customHeight="1" x14ac:dyDescent="0.15"/>
    <row r="307" ht="21.75" customHeight="1" x14ac:dyDescent="0.15"/>
    <row r="308" ht="21.75" customHeight="1" x14ac:dyDescent="0.15"/>
    <row r="309" ht="21.75" customHeight="1" x14ac:dyDescent="0.15"/>
    <row r="310" ht="21.75" customHeight="1" x14ac:dyDescent="0.15"/>
    <row r="311" ht="21.75" customHeight="1" x14ac:dyDescent="0.15"/>
    <row r="312" ht="21.75" customHeight="1" x14ac:dyDescent="0.15"/>
    <row r="313" ht="21.75" customHeight="1" x14ac:dyDescent="0.15"/>
    <row r="314" ht="21.75" customHeight="1" x14ac:dyDescent="0.15"/>
    <row r="315" ht="21.75" customHeight="1" x14ac:dyDescent="0.15"/>
    <row r="316" ht="21.75" customHeight="1" x14ac:dyDescent="0.15"/>
    <row r="317" ht="21.75" customHeight="1" x14ac:dyDescent="0.15"/>
    <row r="318" ht="21.75" customHeight="1" x14ac:dyDescent="0.15"/>
    <row r="319" ht="21.75" customHeight="1" x14ac:dyDescent="0.15"/>
    <row r="320" ht="21.75" customHeight="1" x14ac:dyDescent="0.15"/>
    <row r="321" ht="21.75" customHeight="1" x14ac:dyDescent="0.15"/>
    <row r="322" ht="21.75" customHeight="1" x14ac:dyDescent="0.15"/>
    <row r="323" ht="21.75" customHeight="1" x14ac:dyDescent="0.15"/>
    <row r="324" ht="21.75" customHeight="1" x14ac:dyDescent="0.15"/>
    <row r="325" ht="21.75" customHeight="1" x14ac:dyDescent="0.15"/>
    <row r="326" ht="21.75" customHeight="1" x14ac:dyDescent="0.15"/>
    <row r="327" ht="21.75" customHeight="1" x14ac:dyDescent="0.15"/>
    <row r="328" ht="21.75" customHeight="1" x14ac:dyDescent="0.15"/>
    <row r="329" ht="21.75" customHeight="1" x14ac:dyDescent="0.15"/>
    <row r="330" ht="21.75" customHeight="1" x14ac:dyDescent="0.15"/>
    <row r="331" ht="21.75" customHeight="1" x14ac:dyDescent="0.15"/>
    <row r="332" ht="21.75" customHeight="1" x14ac:dyDescent="0.15"/>
    <row r="333" ht="21.75" customHeight="1" x14ac:dyDescent="0.15"/>
    <row r="334" ht="21.75" customHeight="1" x14ac:dyDescent="0.15"/>
    <row r="335" ht="21.75" customHeight="1" x14ac:dyDescent="0.15"/>
    <row r="336" ht="21.75" customHeight="1" x14ac:dyDescent="0.15"/>
    <row r="337" ht="21.75" customHeight="1" x14ac:dyDescent="0.15"/>
    <row r="338" ht="21.75" customHeight="1" x14ac:dyDescent="0.15"/>
    <row r="339" ht="21.75" customHeight="1" x14ac:dyDescent="0.15"/>
    <row r="340" ht="21.75" customHeight="1" x14ac:dyDescent="0.15"/>
    <row r="341" ht="21.75" customHeight="1" x14ac:dyDescent="0.15"/>
    <row r="342" ht="21.75" customHeight="1" x14ac:dyDescent="0.15"/>
    <row r="343" ht="21.75" customHeight="1" x14ac:dyDescent="0.15"/>
    <row r="344" ht="21.75" customHeight="1" x14ac:dyDescent="0.15"/>
    <row r="345" ht="21.75" customHeight="1" x14ac:dyDescent="0.15"/>
    <row r="346" ht="21.75" customHeight="1" x14ac:dyDescent="0.15"/>
    <row r="347" ht="21.75" customHeight="1" x14ac:dyDescent="0.15"/>
    <row r="348" ht="21.75" customHeight="1" x14ac:dyDescent="0.15"/>
    <row r="349" ht="21.75" customHeight="1" x14ac:dyDescent="0.15"/>
    <row r="350" ht="21.75" customHeight="1" x14ac:dyDescent="0.15"/>
    <row r="351" ht="21.75" customHeight="1" x14ac:dyDescent="0.15"/>
    <row r="352" ht="21.75" customHeight="1" x14ac:dyDescent="0.15"/>
    <row r="353" ht="21.75" customHeight="1" x14ac:dyDescent="0.15"/>
    <row r="354" ht="21.75" customHeight="1" x14ac:dyDescent="0.15"/>
    <row r="355" ht="21.75" customHeight="1" x14ac:dyDescent="0.15"/>
    <row r="356" ht="21.75" customHeight="1" x14ac:dyDescent="0.15"/>
    <row r="357" ht="21.75" customHeight="1" x14ac:dyDescent="0.15"/>
    <row r="358" ht="21.75" customHeight="1" x14ac:dyDescent="0.15"/>
    <row r="359" ht="21.75" customHeight="1" x14ac:dyDescent="0.15"/>
    <row r="360" ht="21.75" customHeight="1" x14ac:dyDescent="0.15"/>
    <row r="361" ht="21.75" customHeight="1" x14ac:dyDescent="0.15"/>
    <row r="362" ht="21.75" customHeight="1" x14ac:dyDescent="0.15"/>
    <row r="363" ht="21.75" customHeight="1" x14ac:dyDescent="0.15"/>
    <row r="364" ht="21.75" customHeight="1" x14ac:dyDescent="0.15"/>
    <row r="365" ht="21.75" customHeight="1" x14ac:dyDescent="0.15"/>
    <row r="366" ht="21.75" customHeight="1" x14ac:dyDescent="0.15"/>
    <row r="367" ht="21.75" customHeight="1" x14ac:dyDescent="0.15"/>
    <row r="368" ht="21.75" customHeight="1" x14ac:dyDescent="0.15"/>
    <row r="369" ht="21.75" customHeight="1" x14ac:dyDescent="0.15"/>
    <row r="370" ht="21.75" customHeight="1" x14ac:dyDescent="0.15"/>
    <row r="371" ht="21.75" customHeight="1" x14ac:dyDescent="0.15"/>
    <row r="372" ht="21.75" customHeight="1" x14ac:dyDescent="0.15"/>
    <row r="373" ht="21.75" customHeight="1" x14ac:dyDescent="0.15"/>
    <row r="374" ht="21.75" customHeight="1" x14ac:dyDescent="0.15"/>
    <row r="375" ht="21.75" customHeight="1" x14ac:dyDescent="0.15"/>
    <row r="376" ht="21.75" customHeight="1" x14ac:dyDescent="0.15"/>
    <row r="377" ht="21.75" customHeight="1" x14ac:dyDescent="0.15"/>
    <row r="378" ht="21.75" customHeight="1" x14ac:dyDescent="0.15"/>
    <row r="379" ht="21.75" customHeight="1" x14ac:dyDescent="0.15"/>
    <row r="380" ht="21.75" customHeight="1" x14ac:dyDescent="0.15"/>
    <row r="381" ht="21.75" customHeight="1" x14ac:dyDescent="0.15"/>
    <row r="382" ht="21.75" customHeight="1" x14ac:dyDescent="0.15"/>
    <row r="383" ht="21.75" customHeight="1" x14ac:dyDescent="0.15"/>
    <row r="384" ht="21.75" customHeight="1" x14ac:dyDescent="0.15"/>
    <row r="385" ht="21.75" customHeight="1" x14ac:dyDescent="0.15"/>
    <row r="386" ht="21.75" customHeight="1" x14ac:dyDescent="0.15"/>
    <row r="387" ht="21.75" customHeight="1" x14ac:dyDescent="0.15"/>
    <row r="388" ht="21.75" customHeight="1" x14ac:dyDescent="0.15"/>
    <row r="389" ht="21.75" customHeight="1" x14ac:dyDescent="0.15"/>
    <row r="390" ht="21.75" customHeight="1" x14ac:dyDescent="0.15"/>
    <row r="391" ht="21.75" customHeight="1" x14ac:dyDescent="0.15"/>
    <row r="392" ht="21.75" customHeight="1" x14ac:dyDescent="0.15"/>
    <row r="393" ht="21.75" customHeight="1" x14ac:dyDescent="0.15"/>
    <row r="394" ht="21.75" customHeight="1" x14ac:dyDescent="0.15"/>
    <row r="395" ht="21.75" customHeight="1" x14ac:dyDescent="0.15"/>
    <row r="396" ht="21.75" customHeight="1" x14ac:dyDescent="0.15"/>
    <row r="397" ht="21.75" customHeight="1" x14ac:dyDescent="0.15"/>
    <row r="398" ht="21.75" customHeight="1" x14ac:dyDescent="0.15"/>
    <row r="399" ht="21.75" customHeight="1" x14ac:dyDescent="0.15"/>
    <row r="400" ht="21.75" customHeight="1" x14ac:dyDescent="0.15"/>
    <row r="401" ht="21.75" customHeight="1" x14ac:dyDescent="0.15"/>
    <row r="402" ht="21.75" customHeight="1" x14ac:dyDescent="0.15"/>
    <row r="403" ht="21.75" customHeight="1" x14ac:dyDescent="0.15"/>
    <row r="404" ht="21.75" customHeight="1" x14ac:dyDescent="0.15"/>
    <row r="405" ht="21.75" customHeight="1" x14ac:dyDescent="0.15"/>
    <row r="406" ht="21.75" customHeight="1" x14ac:dyDescent="0.15"/>
    <row r="407" ht="21.75" customHeight="1" x14ac:dyDescent="0.15"/>
    <row r="408" ht="21.75" customHeight="1" x14ac:dyDescent="0.15"/>
    <row r="409" ht="21.75" customHeight="1" x14ac:dyDescent="0.15"/>
    <row r="410" ht="21.75" customHeight="1" x14ac:dyDescent="0.15"/>
    <row r="411" ht="21.75" customHeight="1" x14ac:dyDescent="0.15"/>
    <row r="412" ht="21.75" customHeight="1" x14ac:dyDescent="0.15"/>
    <row r="413" ht="21.75" customHeight="1" x14ac:dyDescent="0.15"/>
    <row r="414" ht="21.75" customHeight="1" x14ac:dyDescent="0.15"/>
    <row r="415" ht="21.75" customHeight="1" x14ac:dyDescent="0.15"/>
    <row r="416" ht="21.75" customHeight="1" x14ac:dyDescent="0.15"/>
    <row r="417" ht="21.75" customHeight="1" x14ac:dyDescent="0.15"/>
    <row r="418" ht="21.75" customHeight="1" x14ac:dyDescent="0.15"/>
    <row r="419" ht="21.75" customHeight="1" x14ac:dyDescent="0.15"/>
    <row r="420" ht="21.75" customHeight="1" x14ac:dyDescent="0.15"/>
    <row r="421" ht="21.75" customHeight="1" x14ac:dyDescent="0.15"/>
    <row r="422" ht="21.75" customHeight="1" x14ac:dyDescent="0.15"/>
    <row r="423" ht="21.75" customHeight="1" x14ac:dyDescent="0.15"/>
    <row r="424" ht="21.75" customHeight="1" x14ac:dyDescent="0.15"/>
    <row r="425" ht="21.75" customHeight="1" x14ac:dyDescent="0.15"/>
    <row r="426" ht="21.75" customHeight="1" x14ac:dyDescent="0.15"/>
    <row r="427" ht="21.75" customHeight="1" x14ac:dyDescent="0.15"/>
    <row r="428" ht="21.75" customHeight="1" x14ac:dyDescent="0.15"/>
    <row r="429" ht="21.75" customHeight="1" x14ac:dyDescent="0.15"/>
    <row r="430" ht="21.75" customHeight="1" x14ac:dyDescent="0.15"/>
    <row r="431" ht="21.75" customHeight="1" x14ac:dyDescent="0.15"/>
    <row r="432" ht="21.75" customHeight="1" x14ac:dyDescent="0.15"/>
    <row r="433" ht="21.75" customHeight="1" x14ac:dyDescent="0.15"/>
    <row r="434" ht="21.75" customHeight="1" x14ac:dyDescent="0.15"/>
    <row r="435" ht="21.75" customHeight="1" x14ac:dyDescent="0.15"/>
    <row r="436" ht="21.75" customHeight="1" x14ac:dyDescent="0.15"/>
    <row r="437" ht="21.75" customHeight="1" x14ac:dyDescent="0.15"/>
    <row r="438" ht="21.75" customHeight="1" x14ac:dyDescent="0.15"/>
    <row r="439" ht="21.75" customHeight="1" x14ac:dyDescent="0.15"/>
    <row r="440" ht="21.75" customHeight="1" x14ac:dyDescent="0.15"/>
    <row r="441" ht="21.75" customHeight="1" x14ac:dyDescent="0.15"/>
    <row r="442" ht="21.75" customHeight="1" x14ac:dyDescent="0.15"/>
    <row r="443" ht="21.75" customHeight="1" x14ac:dyDescent="0.15"/>
    <row r="444" ht="21.75" customHeight="1" x14ac:dyDescent="0.15"/>
    <row r="445" ht="21.75" customHeight="1" x14ac:dyDescent="0.15"/>
    <row r="446" ht="21.75" customHeight="1" x14ac:dyDescent="0.15"/>
    <row r="447" ht="21.75" customHeight="1" x14ac:dyDescent="0.15"/>
    <row r="448" ht="21.75" customHeight="1" x14ac:dyDescent="0.15"/>
    <row r="449" ht="21.75" customHeight="1" x14ac:dyDescent="0.15"/>
    <row r="450" ht="21.75" customHeight="1" x14ac:dyDescent="0.15"/>
    <row r="451" ht="21.75" customHeight="1" x14ac:dyDescent="0.15"/>
    <row r="452" ht="21.75" customHeight="1" x14ac:dyDescent="0.15"/>
    <row r="453" ht="21.75" customHeight="1" x14ac:dyDescent="0.15"/>
    <row r="454" ht="21.75" customHeight="1" x14ac:dyDescent="0.15"/>
    <row r="455" ht="21.75" customHeight="1" x14ac:dyDescent="0.15"/>
    <row r="456" ht="21.75" customHeight="1" x14ac:dyDescent="0.15"/>
    <row r="457" ht="21.75" customHeight="1" x14ac:dyDescent="0.15"/>
    <row r="458" ht="21.75" customHeight="1" x14ac:dyDescent="0.15"/>
    <row r="459" ht="21.75" customHeight="1" x14ac:dyDescent="0.15"/>
    <row r="460" ht="21.75" customHeight="1" x14ac:dyDescent="0.15"/>
    <row r="461" ht="21.75" customHeight="1" x14ac:dyDescent="0.15"/>
    <row r="462" ht="21.75" customHeight="1" x14ac:dyDescent="0.15"/>
    <row r="463" ht="21.75" customHeight="1" x14ac:dyDescent="0.15"/>
    <row r="464" ht="21.75" customHeight="1" x14ac:dyDescent="0.15"/>
    <row r="465" ht="21.75" customHeight="1" x14ac:dyDescent="0.15"/>
    <row r="466" ht="21.75" customHeight="1" x14ac:dyDescent="0.15"/>
    <row r="467" ht="21.75" customHeight="1" x14ac:dyDescent="0.15"/>
    <row r="468" ht="21.75" customHeight="1" x14ac:dyDescent="0.15"/>
    <row r="469" ht="21.75" customHeight="1" x14ac:dyDescent="0.15"/>
    <row r="470" ht="21.75" customHeight="1" x14ac:dyDescent="0.15"/>
    <row r="471" ht="21.75" customHeight="1" x14ac:dyDescent="0.15"/>
    <row r="472" ht="21.75" customHeight="1" x14ac:dyDescent="0.15"/>
    <row r="473" ht="21.75" customHeight="1" x14ac:dyDescent="0.15"/>
    <row r="474" ht="21.75" customHeight="1" x14ac:dyDescent="0.15"/>
    <row r="475" ht="21.75" customHeight="1" x14ac:dyDescent="0.15"/>
    <row r="476" ht="21.75" customHeight="1" x14ac:dyDescent="0.15"/>
    <row r="477" ht="21.75" customHeight="1" x14ac:dyDescent="0.15"/>
    <row r="478" ht="21.75" customHeight="1" x14ac:dyDescent="0.15"/>
    <row r="479" ht="21.75" customHeight="1" x14ac:dyDescent="0.15"/>
    <row r="480" ht="21.75" customHeight="1" x14ac:dyDescent="0.15"/>
    <row r="481" ht="21.75" customHeight="1" x14ac:dyDescent="0.15"/>
    <row r="482" ht="21.75" customHeight="1" x14ac:dyDescent="0.15"/>
    <row r="483" ht="21.75" customHeight="1" x14ac:dyDescent="0.15"/>
    <row r="484" ht="21.75" customHeight="1" x14ac:dyDescent="0.15"/>
    <row r="485" ht="21.75" customHeight="1" x14ac:dyDescent="0.15"/>
    <row r="486" ht="21.75" customHeight="1" x14ac:dyDescent="0.15"/>
    <row r="487" ht="21.75" customHeight="1" x14ac:dyDescent="0.15"/>
    <row r="488" ht="21.75" customHeight="1" x14ac:dyDescent="0.15"/>
    <row r="489" ht="21.75" customHeight="1" x14ac:dyDescent="0.15"/>
    <row r="490" ht="21.75" customHeight="1" x14ac:dyDescent="0.15"/>
    <row r="491" ht="21.75" customHeight="1" x14ac:dyDescent="0.15"/>
    <row r="492" ht="21.75" customHeight="1" x14ac:dyDescent="0.15"/>
    <row r="493" ht="21.75" customHeight="1" x14ac:dyDescent="0.15"/>
    <row r="494" ht="21.75" customHeight="1" x14ac:dyDescent="0.15"/>
    <row r="495" ht="21.75" customHeight="1" x14ac:dyDescent="0.15"/>
    <row r="496" ht="21.75" customHeight="1" x14ac:dyDescent="0.15"/>
    <row r="497" ht="21.75" customHeight="1" x14ac:dyDescent="0.15"/>
    <row r="498" ht="21.75" customHeight="1" x14ac:dyDescent="0.15"/>
    <row r="499" ht="21.75" customHeight="1" x14ac:dyDescent="0.15"/>
    <row r="500" ht="21.75" customHeight="1" x14ac:dyDescent="0.15"/>
    <row r="501" ht="21.75" customHeight="1" x14ac:dyDescent="0.15"/>
    <row r="502" ht="21.75" customHeight="1" x14ac:dyDescent="0.15"/>
    <row r="503" ht="21.75" customHeight="1" x14ac:dyDescent="0.15"/>
    <row r="504" ht="21.75" customHeight="1" x14ac:dyDescent="0.15"/>
    <row r="505" ht="21.75" customHeight="1" x14ac:dyDescent="0.15"/>
    <row r="506" ht="21.75" customHeight="1" x14ac:dyDescent="0.15"/>
    <row r="507" ht="21.75" customHeight="1" x14ac:dyDescent="0.15"/>
    <row r="508" ht="21.75" customHeight="1" x14ac:dyDescent="0.15"/>
    <row r="509" ht="21.75" customHeight="1" x14ac:dyDescent="0.15"/>
    <row r="510" ht="21.75" customHeight="1" x14ac:dyDescent="0.15"/>
    <row r="511" ht="21.75" customHeight="1" x14ac:dyDescent="0.15"/>
    <row r="512" ht="21.75" customHeight="1" x14ac:dyDescent="0.15"/>
    <row r="513" ht="21.75" customHeight="1" x14ac:dyDescent="0.15"/>
    <row r="514" ht="21.75" customHeight="1" x14ac:dyDescent="0.15"/>
    <row r="515" ht="21.75" customHeight="1" x14ac:dyDescent="0.15"/>
    <row r="516" ht="21.75" customHeight="1" x14ac:dyDescent="0.15"/>
    <row r="517" ht="21.75" customHeight="1" x14ac:dyDescent="0.15"/>
    <row r="518" ht="21.75" customHeight="1" x14ac:dyDescent="0.15"/>
    <row r="519" ht="21.75" customHeight="1" x14ac:dyDescent="0.15"/>
    <row r="520" ht="21.75" customHeight="1" x14ac:dyDescent="0.15"/>
    <row r="521" ht="21.75" customHeight="1" x14ac:dyDescent="0.15"/>
    <row r="522" ht="21.75" customHeight="1" x14ac:dyDescent="0.15"/>
    <row r="523" ht="21.75" customHeight="1" x14ac:dyDescent="0.15"/>
    <row r="524" ht="21.75" customHeight="1" x14ac:dyDescent="0.15"/>
    <row r="525" ht="21.75" customHeight="1" x14ac:dyDescent="0.15"/>
    <row r="526" ht="21.75" customHeight="1" x14ac:dyDescent="0.15"/>
    <row r="527" ht="21.75" customHeight="1" x14ac:dyDescent="0.15"/>
    <row r="528" ht="21.75" customHeight="1" x14ac:dyDescent="0.15"/>
    <row r="529" ht="21.75" customHeight="1" x14ac:dyDescent="0.15"/>
    <row r="530" ht="21.75" customHeight="1" x14ac:dyDescent="0.15"/>
    <row r="531" ht="21.75" customHeight="1" x14ac:dyDescent="0.15"/>
    <row r="532" ht="21.75" customHeight="1" x14ac:dyDescent="0.15"/>
    <row r="533" ht="21.75" customHeight="1" x14ac:dyDescent="0.15"/>
    <row r="534" ht="21.75" customHeight="1" x14ac:dyDescent="0.15"/>
    <row r="535" ht="21.75" customHeight="1" x14ac:dyDescent="0.15"/>
    <row r="536" ht="21.75" customHeight="1" x14ac:dyDescent="0.15"/>
    <row r="537" ht="21.75" customHeight="1" x14ac:dyDescent="0.15"/>
    <row r="538" ht="21.75" customHeight="1" x14ac:dyDescent="0.15"/>
    <row r="539" ht="21.75" customHeight="1" x14ac:dyDescent="0.15"/>
    <row r="540" ht="21.75" customHeight="1" x14ac:dyDescent="0.15"/>
    <row r="541" ht="21.75" customHeight="1" x14ac:dyDescent="0.15"/>
    <row r="542" ht="21.75" customHeight="1" x14ac:dyDescent="0.15"/>
    <row r="543" ht="21.75" customHeight="1" x14ac:dyDescent="0.15"/>
    <row r="544" ht="21.75" customHeight="1" x14ac:dyDescent="0.15"/>
    <row r="545" ht="21.75" customHeight="1" x14ac:dyDescent="0.15"/>
    <row r="546" ht="21.75" customHeight="1" x14ac:dyDescent="0.15"/>
    <row r="547" ht="21.75" customHeight="1" x14ac:dyDescent="0.15"/>
    <row r="548" ht="21.75" customHeight="1" x14ac:dyDescent="0.15"/>
    <row r="549" ht="21.75" customHeight="1" x14ac:dyDescent="0.15"/>
    <row r="550" ht="21.75" customHeight="1" x14ac:dyDescent="0.15"/>
    <row r="551" ht="21.75" customHeight="1" x14ac:dyDescent="0.15"/>
    <row r="552" ht="21.75" customHeight="1" x14ac:dyDescent="0.15"/>
    <row r="553" ht="21.75" customHeight="1" x14ac:dyDescent="0.15"/>
    <row r="554" ht="21.75" customHeight="1" x14ac:dyDescent="0.15"/>
    <row r="555" ht="21.75" customHeight="1" x14ac:dyDescent="0.15"/>
    <row r="556" ht="21.75" customHeight="1" x14ac:dyDescent="0.15"/>
    <row r="557" ht="21.75" customHeight="1" x14ac:dyDescent="0.15"/>
    <row r="558" ht="21.75" customHeight="1" x14ac:dyDescent="0.15"/>
    <row r="559" ht="21.75" customHeight="1" x14ac:dyDescent="0.15"/>
    <row r="560" ht="21.75" customHeight="1" x14ac:dyDescent="0.15"/>
    <row r="561" ht="21.75" customHeight="1" x14ac:dyDescent="0.15"/>
    <row r="562" ht="21.75" customHeight="1" x14ac:dyDescent="0.15"/>
    <row r="563" ht="21.75" customHeight="1" x14ac:dyDescent="0.15"/>
    <row r="564" ht="21.75" customHeight="1" x14ac:dyDescent="0.15"/>
    <row r="565" ht="21.75" customHeight="1" x14ac:dyDescent="0.15"/>
    <row r="566" ht="21.75" customHeight="1" x14ac:dyDescent="0.15"/>
    <row r="567" ht="21.75" customHeight="1" x14ac:dyDescent="0.15"/>
    <row r="568" ht="21.75" customHeight="1" x14ac:dyDescent="0.15"/>
    <row r="569" ht="21.75" customHeight="1" x14ac:dyDescent="0.15"/>
  </sheetData>
  <sheetProtection algorithmName="SHA-512" hashValue="v/TpRrLsXq/gDRI9GWeVF8xY84d/aTOeLzTDy7nui6QZgAgDEZ2eI/MSIRHoATYG8ceAdrcoDgFbGBdF/BSw1Q==" saltValue="S+nmoCVJgH4k3HlnQAROpQ==" spinCount="100000" sheet="1" selectLockedCells="1"/>
  <mergeCells count="74">
    <mergeCell ref="A24:Q24"/>
    <mergeCell ref="R24:U24"/>
    <mergeCell ref="A31:V31"/>
    <mergeCell ref="A26:V26"/>
    <mergeCell ref="A27:V27"/>
    <mergeCell ref="A29:V29"/>
    <mergeCell ref="A28:V28"/>
    <mergeCell ref="A30:V30"/>
    <mergeCell ref="A22:G22"/>
    <mergeCell ref="H22:L22"/>
    <mergeCell ref="M22:Q22"/>
    <mergeCell ref="R22:U22"/>
    <mergeCell ref="A23:G23"/>
    <mergeCell ref="H23:L23"/>
    <mergeCell ref="M23:Q23"/>
    <mergeCell ref="R23:U23"/>
    <mergeCell ref="A20:G20"/>
    <mergeCell ref="H20:L20"/>
    <mergeCell ref="M20:Q20"/>
    <mergeCell ref="R20:U20"/>
    <mergeCell ref="A21:G21"/>
    <mergeCell ref="H21:L21"/>
    <mergeCell ref="M21:Q21"/>
    <mergeCell ref="R21:U21"/>
    <mergeCell ref="A18:G18"/>
    <mergeCell ref="H18:L18"/>
    <mergeCell ref="M18:Q18"/>
    <mergeCell ref="R18:U18"/>
    <mergeCell ref="A19:G19"/>
    <mergeCell ref="H19:L19"/>
    <mergeCell ref="M19:Q19"/>
    <mergeCell ref="R19:U19"/>
    <mergeCell ref="A16:G16"/>
    <mergeCell ref="H16:L16"/>
    <mergeCell ref="M16:Q16"/>
    <mergeCell ref="R16:U16"/>
    <mergeCell ref="A17:G17"/>
    <mergeCell ref="H17:L17"/>
    <mergeCell ref="M17:Q17"/>
    <mergeCell ref="R17:U17"/>
    <mergeCell ref="A15:G15"/>
    <mergeCell ref="H15:L15"/>
    <mergeCell ref="M15:Q15"/>
    <mergeCell ref="R15:U15"/>
    <mergeCell ref="A13:G13"/>
    <mergeCell ref="H13:L13"/>
    <mergeCell ref="M13:Q13"/>
    <mergeCell ref="R13:U13"/>
    <mergeCell ref="A14:G14"/>
    <mergeCell ref="H14:L14"/>
    <mergeCell ref="M14:Q14"/>
    <mergeCell ref="R14:U14"/>
    <mergeCell ref="A11:G11"/>
    <mergeCell ref="H11:L11"/>
    <mergeCell ref="M11:Q11"/>
    <mergeCell ref="R11:U11"/>
    <mergeCell ref="A12:G12"/>
    <mergeCell ref="H12:L12"/>
    <mergeCell ref="M12:Q12"/>
    <mergeCell ref="R12:U12"/>
    <mergeCell ref="A2:V2"/>
    <mergeCell ref="A9:G9"/>
    <mergeCell ref="H9:Q9"/>
    <mergeCell ref="R9:V9"/>
    <mergeCell ref="A10:G10"/>
    <mergeCell ref="H10:L10"/>
    <mergeCell ref="M10:Q10"/>
    <mergeCell ref="R10:U10"/>
    <mergeCell ref="A5:F5"/>
    <mergeCell ref="H5:V5"/>
    <mergeCell ref="A6:F7"/>
    <mergeCell ref="H6:V7"/>
    <mergeCell ref="O4:Q4"/>
    <mergeCell ref="L4:N4"/>
  </mergeCells>
  <phoneticPr fontId="4"/>
  <dataValidations count="1">
    <dataValidation type="list" allowBlank="1" showInputMessage="1" showErrorMessage="1" sqref="A6" xr:uid="{00000000-0002-0000-0500-000000000000}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5"/>
  <dimension ref="A1:AG531"/>
  <sheetViews>
    <sheetView view="pageBreakPreview" zoomScale="40" zoomScaleNormal="100" zoomScaleSheetLayoutView="40" workbookViewId="0">
      <pane ySplit="5" topLeftCell="A6" activePane="bottomLeft" state="frozen"/>
      <selection pane="bottomLeft" activeCell="C6" sqref="C6"/>
    </sheetView>
  </sheetViews>
  <sheetFormatPr defaultColWidth="9" defaultRowHeight="14.25" x14ac:dyDescent="0.15"/>
  <cols>
    <col min="1" max="1" width="12.375" style="6" customWidth="1"/>
    <col min="2" max="2" width="7.375" style="6" customWidth="1"/>
    <col min="3" max="3" width="17.375" style="6" customWidth="1"/>
    <col min="4" max="4" width="10.875" style="6" bestFit="1" customWidth="1"/>
    <col min="5" max="5" width="12.375" style="29" customWidth="1"/>
    <col min="6" max="6" width="7.375" style="6" customWidth="1"/>
    <col min="7" max="7" width="38.625" style="6" customWidth="1"/>
    <col min="8" max="8" width="6.375" style="6" customWidth="1"/>
    <col min="9" max="9" width="16" style="6" customWidth="1"/>
    <col min="10" max="22" width="3.625" style="6" customWidth="1"/>
    <col min="23" max="23" width="27.125" style="6" customWidth="1"/>
    <col min="24" max="32" width="3.625" style="6" customWidth="1"/>
    <col min="33" max="33" width="18.375" style="6" customWidth="1"/>
    <col min="34" max="107" width="3.625" style="6" customWidth="1"/>
    <col min="108" max="16384" width="9" style="6"/>
  </cols>
  <sheetData>
    <row r="1" spans="1:8" x14ac:dyDescent="0.15">
      <c r="G1" s="124" t="s">
        <v>100</v>
      </c>
    </row>
    <row r="2" spans="1:8" s="7" customFormat="1" ht="18.75" x14ac:dyDescent="0.15">
      <c r="A2" s="474" t="str">
        <f>"第"&amp;Facesheet!$B$2&amp;"回福岡県民スポーツ大会"</f>
        <v>第69回福岡県民スポーツ大会</v>
      </c>
      <c r="B2" s="474"/>
      <c r="C2" s="474"/>
      <c r="D2" s="474"/>
      <c r="E2" s="125"/>
      <c r="G2" s="126"/>
    </row>
    <row r="4" spans="1:8" ht="25.5" x14ac:dyDescent="0.15">
      <c r="A4" s="476" t="s">
        <v>6</v>
      </c>
      <c r="B4" s="477"/>
      <c r="C4" s="477"/>
      <c r="D4" s="477"/>
      <c r="E4" s="477"/>
      <c r="F4" s="477"/>
      <c r="G4" s="477"/>
    </row>
    <row r="5" spans="1:8" ht="21.75" customHeight="1" x14ac:dyDescent="0.15">
      <c r="A5" s="121" t="s">
        <v>19</v>
      </c>
      <c r="B5" s="127" t="s">
        <v>105</v>
      </c>
      <c r="C5" s="122">
        <f>①役員名簿!$B$7</f>
        <v>0</v>
      </c>
      <c r="D5" s="128" t="s">
        <v>102</v>
      </c>
    </row>
    <row r="6" spans="1:8" ht="24" customHeight="1" x14ac:dyDescent="0.15">
      <c r="A6" s="472" t="s">
        <v>106</v>
      </c>
      <c r="B6" s="472"/>
      <c r="C6" s="66" t="s">
        <v>107</v>
      </c>
      <c r="D6" s="473" t="s">
        <v>108</v>
      </c>
      <c r="E6" s="473"/>
      <c r="F6" s="473"/>
      <c r="G6" s="473"/>
    </row>
    <row r="7" spans="1:8" ht="7.5" customHeight="1" x14ac:dyDescent="0.15">
      <c r="D7" s="132"/>
    </row>
    <row r="8" spans="1:8" ht="21.75" customHeight="1" x14ac:dyDescent="0.15">
      <c r="A8" s="77"/>
      <c r="B8" s="77" t="s">
        <v>4</v>
      </c>
      <c r="C8" s="77" t="s">
        <v>37</v>
      </c>
      <c r="D8" s="133" t="s">
        <v>109</v>
      </c>
      <c r="E8" s="134" t="s">
        <v>110</v>
      </c>
      <c r="F8" s="98" t="s">
        <v>26</v>
      </c>
      <c r="G8" s="77" t="s">
        <v>111</v>
      </c>
    </row>
    <row r="9" spans="1:8" ht="21.75" customHeight="1" x14ac:dyDescent="0.15">
      <c r="A9" s="135" t="s">
        <v>49</v>
      </c>
      <c r="B9" s="136"/>
      <c r="C9" s="80"/>
      <c r="D9" s="138"/>
      <c r="E9" s="23"/>
      <c r="F9" s="139" t="str">
        <f>IF(E9="","",DATEDIF(E9,Facesheet!$B$3,"Y"))</f>
        <v/>
      </c>
      <c r="G9" s="10"/>
      <c r="H9" s="30"/>
    </row>
    <row r="10" spans="1:8" ht="21.75" customHeight="1" x14ac:dyDescent="0.15">
      <c r="A10" s="135" t="s">
        <v>50</v>
      </c>
      <c r="B10" s="9"/>
      <c r="C10" s="80"/>
      <c r="D10" s="11"/>
      <c r="E10" s="23"/>
      <c r="F10" s="139" t="str">
        <f>IF(E10="","",DATEDIF(E10,Facesheet!$B$3,"Y"))</f>
        <v/>
      </c>
      <c r="G10" s="10"/>
    </row>
    <row r="11" spans="1:8" ht="21.75" customHeight="1" x14ac:dyDescent="0.15">
      <c r="A11" s="135" t="s">
        <v>50</v>
      </c>
      <c r="B11" s="9"/>
      <c r="C11" s="80"/>
      <c r="D11" s="11"/>
      <c r="E11" s="23"/>
      <c r="F11" s="139" t="str">
        <f>IF(E11="","",DATEDIF(E11,Facesheet!$B$3,"Y"))</f>
        <v/>
      </c>
      <c r="G11" s="10"/>
    </row>
    <row r="12" spans="1:8" ht="21.75" customHeight="1" x14ac:dyDescent="0.15">
      <c r="A12" s="135" t="s">
        <v>50</v>
      </c>
      <c r="B12" s="9"/>
      <c r="C12" s="80"/>
      <c r="D12" s="11"/>
      <c r="E12" s="23"/>
      <c r="F12" s="139" t="str">
        <f>IF(E12="","",DATEDIF(E12,Facesheet!$B$3,"Y"))</f>
        <v/>
      </c>
      <c r="G12" s="10"/>
    </row>
    <row r="13" spans="1:8" ht="21.75" customHeight="1" x14ac:dyDescent="0.15">
      <c r="A13" s="135" t="s">
        <v>50</v>
      </c>
      <c r="B13" s="9"/>
      <c r="C13" s="80"/>
      <c r="D13" s="11"/>
      <c r="E13" s="23"/>
      <c r="F13" s="139" t="str">
        <f>IF(E13="","",DATEDIF(E13,Facesheet!$B$3,"Y"))</f>
        <v/>
      </c>
      <c r="G13" s="10"/>
    </row>
    <row r="14" spans="1:8" ht="21.75" customHeight="1" x14ac:dyDescent="0.15">
      <c r="A14" s="135" t="s">
        <v>50</v>
      </c>
      <c r="B14" s="9"/>
      <c r="C14" s="80"/>
      <c r="D14" s="11"/>
      <c r="E14" s="23"/>
      <c r="F14" s="139" t="str">
        <f>IF(E14="","",DATEDIF(E14,Facesheet!$B$3,"Y"))</f>
        <v/>
      </c>
      <c r="G14" s="10"/>
    </row>
    <row r="15" spans="1:8" ht="21.75" customHeight="1" x14ac:dyDescent="0.15">
      <c r="A15" s="135" t="s">
        <v>50</v>
      </c>
      <c r="B15" s="9"/>
      <c r="C15" s="80"/>
      <c r="D15" s="11"/>
      <c r="E15" s="23"/>
      <c r="F15" s="139" t="str">
        <f>IF(E15="","",DATEDIF(E15,Facesheet!$B$3,"Y"))</f>
        <v/>
      </c>
      <c r="G15" s="10"/>
    </row>
    <row r="16" spans="1:8" ht="21.75" customHeight="1" x14ac:dyDescent="0.15">
      <c r="A16" s="135" t="s">
        <v>50</v>
      </c>
      <c r="B16" s="9"/>
      <c r="C16" s="80"/>
      <c r="D16" s="11"/>
      <c r="E16" s="23"/>
      <c r="F16" s="139" t="str">
        <f>IF(E16="","",DATEDIF(E16,Facesheet!$B$3,"Y"))</f>
        <v/>
      </c>
      <c r="G16" s="10"/>
    </row>
    <row r="17" spans="1:9" ht="21.75" customHeight="1" x14ac:dyDescent="0.15">
      <c r="A17" s="135" t="s">
        <v>50</v>
      </c>
      <c r="B17" s="9"/>
      <c r="C17" s="80"/>
      <c r="D17" s="11"/>
      <c r="E17" s="23"/>
      <c r="F17" s="139" t="str">
        <f>IF(E17="","",DATEDIF(E17,Facesheet!$B$3,"Y"))</f>
        <v/>
      </c>
      <c r="G17" s="10"/>
      <c r="I17" s="29"/>
    </row>
    <row r="18" spans="1:9" ht="21.75" customHeight="1" x14ac:dyDescent="0.15">
      <c r="A18" s="135" t="s">
        <v>50</v>
      </c>
      <c r="B18" s="9"/>
      <c r="C18" s="80"/>
      <c r="D18" s="11"/>
      <c r="E18" s="23"/>
      <c r="F18" s="139" t="str">
        <f>IF(E18="","",DATEDIF(E18,Facesheet!$B$3,"Y"))</f>
        <v/>
      </c>
      <c r="G18" s="10"/>
      <c r="I18" s="87"/>
    </row>
    <row r="19" spans="1:9" ht="21.75" customHeight="1" x14ac:dyDescent="0.15">
      <c r="A19" s="135" t="s">
        <v>50</v>
      </c>
      <c r="B19" s="9"/>
      <c r="C19" s="80"/>
      <c r="D19" s="11"/>
      <c r="E19" s="23"/>
      <c r="F19" s="139" t="str">
        <f>IF(E19="","",DATEDIF(E19,Facesheet!$B$3,"Y"))</f>
        <v/>
      </c>
      <c r="G19" s="10"/>
    </row>
    <row r="20" spans="1:9" ht="21.75" customHeight="1" x14ac:dyDescent="0.15">
      <c r="A20" s="135" t="s">
        <v>50</v>
      </c>
      <c r="B20" s="9"/>
      <c r="C20" s="80"/>
      <c r="D20" s="11"/>
      <c r="E20" s="23"/>
      <c r="F20" s="139" t="str">
        <f>IF(E20="","",DATEDIF(E20,Facesheet!$B$3,"Y"))</f>
        <v/>
      </c>
      <c r="G20" s="10"/>
    </row>
    <row r="21" spans="1:9" ht="21.75" customHeight="1" x14ac:dyDescent="0.15">
      <c r="A21" s="135" t="s">
        <v>50</v>
      </c>
      <c r="B21" s="9"/>
      <c r="C21" s="80"/>
      <c r="D21" s="11"/>
      <c r="E21" s="23"/>
      <c r="F21" s="139" t="str">
        <f>IF(E21="","",DATEDIF(E21,Facesheet!$B$3,"Y"))</f>
        <v/>
      </c>
      <c r="G21" s="10"/>
    </row>
    <row r="22" spans="1:9" ht="21.75" customHeight="1" x14ac:dyDescent="0.15">
      <c r="A22" s="135" t="s">
        <v>112</v>
      </c>
      <c r="B22" s="136"/>
      <c r="C22" s="80"/>
      <c r="D22" s="138"/>
      <c r="E22" s="23"/>
      <c r="F22" s="139" t="str">
        <f>IF(E22="","",DATEDIF(E22,Facesheet!$B$3,"Y"))</f>
        <v/>
      </c>
      <c r="G22" s="10"/>
    </row>
    <row r="23" spans="1:9" ht="21.75" customHeight="1" x14ac:dyDescent="0.15">
      <c r="A23" s="137" t="s">
        <v>113</v>
      </c>
      <c r="B23" s="136"/>
      <c r="C23" s="80"/>
      <c r="D23" s="138"/>
      <c r="E23" s="23"/>
      <c r="F23" s="139" t="str">
        <f>IF(E23="","",DATEDIF(E23,Facesheet!$B$3,"Y"))</f>
        <v/>
      </c>
      <c r="G23" s="10"/>
    </row>
    <row r="24" spans="1:9" ht="22.5" customHeight="1" x14ac:dyDescent="0.15">
      <c r="A24" s="479" t="s">
        <v>114</v>
      </c>
      <c r="B24" s="480"/>
      <c r="C24" s="480"/>
      <c r="D24" s="480"/>
      <c r="E24" s="480"/>
      <c r="F24" s="480"/>
      <c r="G24" s="480"/>
    </row>
    <row r="25" spans="1:9" ht="24" customHeight="1" x14ac:dyDescent="0.15">
      <c r="A25" s="478" t="s">
        <v>115</v>
      </c>
      <c r="B25" s="478"/>
      <c r="C25" s="478"/>
      <c r="D25" s="478"/>
      <c r="E25" s="478"/>
      <c r="F25" s="478"/>
      <c r="G25" s="478"/>
    </row>
    <row r="26" spans="1:9" ht="24" customHeight="1" x14ac:dyDescent="0.15">
      <c r="A26" s="472" t="s">
        <v>116</v>
      </c>
      <c r="B26" s="472"/>
      <c r="C26" s="120"/>
      <c r="D26" s="120"/>
    </row>
    <row r="27" spans="1:9" ht="7.5" customHeight="1" x14ac:dyDescent="0.15">
      <c r="D27" s="132"/>
    </row>
    <row r="28" spans="1:9" ht="21.75" customHeight="1" x14ac:dyDescent="0.15">
      <c r="A28" s="77"/>
      <c r="B28" s="77" t="s">
        <v>4</v>
      </c>
      <c r="C28" s="77" t="s">
        <v>37</v>
      </c>
      <c r="D28" s="133" t="s">
        <v>109</v>
      </c>
      <c r="E28" s="134" t="s">
        <v>110</v>
      </c>
      <c r="F28" s="98" t="s">
        <v>26</v>
      </c>
      <c r="G28" s="77" t="s">
        <v>111</v>
      </c>
    </row>
    <row r="29" spans="1:9" ht="21.75" customHeight="1" x14ac:dyDescent="0.15">
      <c r="A29" s="135" t="s">
        <v>49</v>
      </c>
      <c r="B29" s="136"/>
      <c r="C29" s="80"/>
      <c r="D29" s="138"/>
      <c r="E29" s="23"/>
      <c r="F29" s="139" t="str">
        <f>IF(E29="","",DATEDIF(E29,Facesheet!$B$3,"Y"))</f>
        <v/>
      </c>
      <c r="G29" s="10"/>
    </row>
    <row r="30" spans="1:9" ht="21.75" customHeight="1" x14ac:dyDescent="0.15">
      <c r="A30" s="135" t="s">
        <v>50</v>
      </c>
      <c r="B30" s="9"/>
      <c r="C30" s="80"/>
      <c r="D30" s="11"/>
      <c r="E30" s="23"/>
      <c r="F30" s="139" t="str">
        <f>IF(E30="","",DATEDIF(E30,Facesheet!$B$3,"Y"))</f>
        <v/>
      </c>
      <c r="G30" s="10"/>
    </row>
    <row r="31" spans="1:9" ht="21.75" customHeight="1" x14ac:dyDescent="0.15">
      <c r="A31" s="135" t="s">
        <v>50</v>
      </c>
      <c r="B31" s="9"/>
      <c r="C31" s="80"/>
      <c r="D31" s="11"/>
      <c r="E31" s="23"/>
      <c r="F31" s="139" t="str">
        <f>IF(E31="","",DATEDIF(E31,Facesheet!$B$3,"Y"))</f>
        <v/>
      </c>
      <c r="G31" s="10"/>
    </row>
    <row r="32" spans="1:9" ht="21.75" customHeight="1" x14ac:dyDescent="0.15">
      <c r="A32" s="135" t="s">
        <v>50</v>
      </c>
      <c r="B32" s="9"/>
      <c r="C32" s="80"/>
      <c r="D32" s="11"/>
      <c r="E32" s="23"/>
      <c r="F32" s="139" t="str">
        <f>IF(E32="","",DATEDIF(E32,Facesheet!$B$3,"Y"))</f>
        <v/>
      </c>
      <c r="G32" s="10"/>
    </row>
    <row r="33" spans="1:8" ht="21.75" customHeight="1" x14ac:dyDescent="0.15">
      <c r="A33" s="135" t="s">
        <v>50</v>
      </c>
      <c r="B33" s="9"/>
      <c r="C33" s="80"/>
      <c r="D33" s="11"/>
      <c r="E33" s="23"/>
      <c r="F33" s="139" t="str">
        <f>IF(E33="","",DATEDIF(E33,Facesheet!$B$3,"Y"))</f>
        <v/>
      </c>
      <c r="G33" s="10"/>
    </row>
    <row r="34" spans="1:8" ht="21.75" customHeight="1" x14ac:dyDescent="0.15">
      <c r="A34" s="135" t="s">
        <v>50</v>
      </c>
      <c r="B34" s="9"/>
      <c r="C34" s="80"/>
      <c r="D34" s="11"/>
      <c r="E34" s="23"/>
      <c r="F34" s="139" t="str">
        <f>IF(E34="","",DATEDIF(E34,Facesheet!$B$3,"Y"))</f>
        <v/>
      </c>
      <c r="G34" s="10"/>
    </row>
    <row r="35" spans="1:8" ht="21.75" customHeight="1" x14ac:dyDescent="0.15">
      <c r="A35" s="135" t="s">
        <v>50</v>
      </c>
      <c r="B35" s="9"/>
      <c r="C35" s="80"/>
      <c r="D35" s="11"/>
      <c r="E35" s="23"/>
      <c r="F35" s="139" t="str">
        <f>IF(E35="","",DATEDIF(E35,Facesheet!$B$3,"Y"))</f>
        <v/>
      </c>
      <c r="G35" s="10"/>
    </row>
    <row r="36" spans="1:8" ht="21.75" customHeight="1" x14ac:dyDescent="0.15">
      <c r="A36" s="135" t="s">
        <v>50</v>
      </c>
      <c r="B36" s="9"/>
      <c r="C36" s="80"/>
      <c r="D36" s="11"/>
      <c r="E36" s="23"/>
      <c r="F36" s="139" t="str">
        <f>IF(E36="","",DATEDIF(E36,Facesheet!$B$3,"Y"))</f>
        <v/>
      </c>
      <c r="G36" s="10"/>
    </row>
    <row r="37" spans="1:8" ht="21.75" customHeight="1" x14ac:dyDescent="0.15">
      <c r="A37" s="135" t="s">
        <v>50</v>
      </c>
      <c r="B37" s="9"/>
      <c r="C37" s="80"/>
      <c r="D37" s="11"/>
      <c r="E37" s="23"/>
      <c r="F37" s="139" t="str">
        <f>IF(E37="","",DATEDIF(E37,Facesheet!$B$3,"Y"))</f>
        <v/>
      </c>
      <c r="G37" s="10"/>
    </row>
    <row r="38" spans="1:8" ht="21.75" customHeight="1" x14ac:dyDescent="0.15">
      <c r="A38" s="135" t="s">
        <v>50</v>
      </c>
      <c r="B38" s="9"/>
      <c r="C38" s="80"/>
      <c r="D38" s="11"/>
      <c r="E38" s="23"/>
      <c r="F38" s="139" t="str">
        <f>IF(E38="","",DATEDIF(E38,Facesheet!$B$3,"Y"))</f>
        <v/>
      </c>
      <c r="G38" s="10"/>
    </row>
    <row r="39" spans="1:8" ht="21.75" customHeight="1" x14ac:dyDescent="0.15">
      <c r="A39" s="135" t="s">
        <v>50</v>
      </c>
      <c r="B39" s="9"/>
      <c r="C39" s="80"/>
      <c r="D39" s="11"/>
      <c r="E39" s="23"/>
      <c r="F39" s="139" t="str">
        <f>IF(E39="","",DATEDIF(E39,Facesheet!$B$3,"Y"))</f>
        <v/>
      </c>
      <c r="G39" s="10"/>
    </row>
    <row r="40" spans="1:8" ht="21.75" customHeight="1" x14ac:dyDescent="0.15">
      <c r="A40" s="135" t="s">
        <v>50</v>
      </c>
      <c r="B40" s="9"/>
      <c r="C40" s="80"/>
      <c r="D40" s="11"/>
      <c r="E40" s="23"/>
      <c r="F40" s="139" t="str">
        <f>IF(E40="","",DATEDIF(E40,Facesheet!$B$3,"Y"))</f>
        <v/>
      </c>
      <c r="G40" s="10"/>
    </row>
    <row r="41" spans="1:8" ht="21.75" customHeight="1" x14ac:dyDescent="0.15">
      <c r="A41" s="135" t="s">
        <v>50</v>
      </c>
      <c r="B41" s="9"/>
      <c r="C41" s="80"/>
      <c r="D41" s="11"/>
      <c r="E41" s="23"/>
      <c r="F41" s="139" t="str">
        <f>IF(E41="","",DATEDIF(E41,Facesheet!$B$3,"Y"))</f>
        <v/>
      </c>
      <c r="G41" s="10"/>
    </row>
    <row r="42" spans="1:8" ht="21.75" customHeight="1" x14ac:dyDescent="0.15">
      <c r="A42" s="135" t="s">
        <v>112</v>
      </c>
      <c r="B42" s="136"/>
      <c r="C42" s="80"/>
      <c r="D42" s="138"/>
      <c r="E42" s="23"/>
      <c r="F42" s="139" t="str">
        <f>IF(E42="","",DATEDIF(E42,Facesheet!$B$3,"Y"))</f>
        <v/>
      </c>
      <c r="G42" s="10"/>
    </row>
    <row r="43" spans="1:8" ht="21.75" customHeight="1" x14ac:dyDescent="0.15">
      <c r="A43" s="137" t="s">
        <v>113</v>
      </c>
      <c r="B43" s="136"/>
      <c r="C43" s="80"/>
      <c r="D43" s="138"/>
      <c r="E43" s="23"/>
      <c r="F43" s="139" t="str">
        <f>IF(E43="","",DATEDIF(E43,Facesheet!$B$3,"Y"))</f>
        <v/>
      </c>
      <c r="G43" s="10"/>
    </row>
    <row r="44" spans="1:8" ht="24" customHeight="1" x14ac:dyDescent="0.15">
      <c r="F44" s="120"/>
    </row>
    <row r="45" spans="1:8" ht="24" customHeight="1" x14ac:dyDescent="0.15">
      <c r="A45" s="472" t="s">
        <v>117</v>
      </c>
      <c r="B45" s="472"/>
      <c r="C45" s="66" t="s">
        <v>107</v>
      </c>
      <c r="D45" s="473" t="s">
        <v>108</v>
      </c>
      <c r="E45" s="473"/>
      <c r="F45" s="473"/>
      <c r="G45" s="473"/>
    </row>
    <row r="46" spans="1:8" ht="7.5" customHeight="1" x14ac:dyDescent="0.15"/>
    <row r="47" spans="1:8" ht="21.75" customHeight="1" x14ac:dyDescent="0.15">
      <c r="A47" s="77"/>
      <c r="B47" s="77" t="s">
        <v>4</v>
      </c>
      <c r="C47" s="77" t="s">
        <v>37</v>
      </c>
      <c r="D47" s="133" t="s">
        <v>109</v>
      </c>
      <c r="E47" s="134" t="s">
        <v>110</v>
      </c>
      <c r="F47" s="77" t="s">
        <v>26</v>
      </c>
      <c r="G47" s="77" t="s">
        <v>111</v>
      </c>
      <c r="H47" s="77" t="s">
        <v>118</v>
      </c>
    </row>
    <row r="48" spans="1:8" ht="21.75" customHeight="1" x14ac:dyDescent="0.15">
      <c r="A48" s="139" t="s">
        <v>49</v>
      </c>
      <c r="B48" s="138"/>
      <c r="C48" s="80"/>
      <c r="D48" s="136"/>
      <c r="E48" s="22"/>
      <c r="F48" s="139" t="str">
        <f>IF(E48="","",DATEDIF(E48,Facesheet!$B$3,"Y"))</f>
        <v/>
      </c>
      <c r="G48" s="10"/>
      <c r="H48" s="225"/>
    </row>
    <row r="49" spans="1:8" ht="21.75" customHeight="1" x14ac:dyDescent="0.15">
      <c r="A49" s="139" t="s">
        <v>50</v>
      </c>
      <c r="B49" s="11"/>
      <c r="C49" s="80"/>
      <c r="D49" s="9"/>
      <c r="E49" s="19"/>
      <c r="F49" s="139" t="str">
        <f>IF(E49="","",DATEDIF(E49,Facesheet!$B$3,"Y"))</f>
        <v/>
      </c>
      <c r="G49" s="10"/>
      <c r="H49" s="57"/>
    </row>
    <row r="50" spans="1:8" ht="21.75" customHeight="1" x14ac:dyDescent="0.15">
      <c r="A50" s="139" t="s">
        <v>50</v>
      </c>
      <c r="B50" s="11"/>
      <c r="C50" s="80"/>
      <c r="D50" s="9"/>
      <c r="E50" s="19"/>
      <c r="F50" s="139" t="str">
        <f>IF(E50="","",DATEDIF(E50,Facesheet!$B$3,"Y"))</f>
        <v/>
      </c>
      <c r="G50" s="10"/>
      <c r="H50" s="57"/>
    </row>
    <row r="51" spans="1:8" ht="21.75" customHeight="1" x14ac:dyDescent="0.15">
      <c r="A51" s="139" t="s">
        <v>50</v>
      </c>
      <c r="B51" s="11"/>
      <c r="C51" s="80"/>
      <c r="D51" s="9"/>
      <c r="E51" s="19"/>
      <c r="F51" s="139" t="str">
        <f>IF(E51="","",DATEDIF(E51,Facesheet!$B$3,"Y"))</f>
        <v/>
      </c>
      <c r="G51" s="10"/>
      <c r="H51" s="57"/>
    </row>
    <row r="52" spans="1:8" ht="21.75" customHeight="1" x14ac:dyDescent="0.15">
      <c r="A52" s="139" t="s">
        <v>50</v>
      </c>
      <c r="B52" s="11"/>
      <c r="C52" s="80"/>
      <c r="D52" s="219"/>
      <c r="E52" s="19"/>
      <c r="F52" s="139" t="str">
        <f>IF(E52="","",DATEDIF(E52,Facesheet!$B$3,"Y"))</f>
        <v/>
      </c>
      <c r="G52" s="10"/>
      <c r="H52" s="57"/>
    </row>
    <row r="53" spans="1:8" ht="21.75" customHeight="1" x14ac:dyDescent="0.15">
      <c r="A53" s="139" t="s">
        <v>50</v>
      </c>
      <c r="B53" s="11"/>
      <c r="C53" s="80"/>
      <c r="D53" s="9"/>
      <c r="E53" s="19"/>
      <c r="F53" s="139" t="str">
        <f>IF(E53="","",DATEDIF(E53,Facesheet!$B$3,"Y"))</f>
        <v/>
      </c>
      <c r="G53" s="10"/>
      <c r="H53" s="57"/>
    </row>
    <row r="54" spans="1:8" ht="21.75" customHeight="1" x14ac:dyDescent="0.15">
      <c r="A54" s="139" t="s">
        <v>50</v>
      </c>
      <c r="B54" s="11"/>
      <c r="C54" s="80"/>
      <c r="D54" s="9"/>
      <c r="E54" s="19"/>
      <c r="F54" s="139" t="str">
        <f>IF(E54="","",DATEDIF(E54,Facesheet!$B$3,"Y"))</f>
        <v/>
      </c>
      <c r="G54" s="10"/>
      <c r="H54" s="57"/>
    </row>
    <row r="55" spans="1:8" ht="21.75" customHeight="1" x14ac:dyDescent="0.15">
      <c r="A55" s="139" t="s">
        <v>50</v>
      </c>
      <c r="B55" s="11"/>
      <c r="C55" s="80"/>
      <c r="D55" s="9"/>
      <c r="E55" s="19"/>
      <c r="F55" s="139" t="str">
        <f>IF(E55="","",DATEDIF(E55,Facesheet!$B$3,"Y"))</f>
        <v/>
      </c>
      <c r="G55" s="10"/>
      <c r="H55" s="57"/>
    </row>
    <row r="56" spans="1:8" ht="21.75" customHeight="1" x14ac:dyDescent="0.15">
      <c r="A56" s="139" t="s">
        <v>50</v>
      </c>
      <c r="B56" s="11"/>
      <c r="C56" s="80"/>
      <c r="D56" s="9"/>
      <c r="E56" s="19"/>
      <c r="F56" s="139" t="str">
        <f>IF(E56="","",DATEDIF(E56,Facesheet!$B$3,"Y"))</f>
        <v/>
      </c>
      <c r="G56" s="10"/>
      <c r="H56" s="57"/>
    </row>
    <row r="57" spans="1:8" ht="21.75" customHeight="1" x14ac:dyDescent="0.15">
      <c r="A57" s="139" t="s">
        <v>50</v>
      </c>
      <c r="B57" s="11"/>
      <c r="C57" s="80"/>
      <c r="D57" s="9"/>
      <c r="E57" s="19"/>
      <c r="F57" s="139" t="str">
        <f>IF(E57="","",DATEDIF(E57,Facesheet!$B$3,"Y"))</f>
        <v/>
      </c>
      <c r="G57" s="10"/>
      <c r="H57" s="57"/>
    </row>
    <row r="58" spans="1:8" ht="21.75" customHeight="1" x14ac:dyDescent="0.15">
      <c r="A58" s="139" t="s">
        <v>50</v>
      </c>
      <c r="B58" s="11"/>
      <c r="C58" s="80"/>
      <c r="D58" s="9"/>
      <c r="E58" s="19"/>
      <c r="F58" s="139" t="str">
        <f>IF(E58="","",DATEDIF(E58,Facesheet!$B$3,"Y"))</f>
        <v/>
      </c>
      <c r="G58" s="10"/>
      <c r="H58" s="57"/>
    </row>
    <row r="59" spans="1:8" ht="21.75" customHeight="1" x14ac:dyDescent="0.15">
      <c r="A59" s="139" t="s">
        <v>50</v>
      </c>
      <c r="B59" s="11"/>
      <c r="C59" s="80"/>
      <c r="D59" s="9"/>
      <c r="E59" s="19"/>
      <c r="F59" s="139" t="str">
        <f>IF(E59="","",DATEDIF(E59,Facesheet!$B$3,"Y"))</f>
        <v/>
      </c>
      <c r="G59" s="10"/>
      <c r="H59" s="57"/>
    </row>
    <row r="60" spans="1:8" ht="21.75" customHeight="1" x14ac:dyDescent="0.15">
      <c r="A60" s="139" t="s">
        <v>50</v>
      </c>
      <c r="B60" s="11"/>
      <c r="C60" s="80"/>
      <c r="D60" s="9"/>
      <c r="E60" s="19"/>
      <c r="F60" s="139" t="str">
        <f>IF(E60="","",DATEDIF(E60,Facesheet!$B$3,"Y"))</f>
        <v/>
      </c>
      <c r="G60" s="10"/>
      <c r="H60" s="57"/>
    </row>
    <row r="61" spans="1:8" ht="21.75" customHeight="1" x14ac:dyDescent="0.15">
      <c r="A61" s="139" t="s">
        <v>112</v>
      </c>
      <c r="B61" s="136"/>
      <c r="C61" s="80"/>
      <c r="D61" s="136"/>
      <c r="E61" s="19"/>
      <c r="F61" s="139" t="str">
        <f>IF(E61="","",DATEDIF(E61,Facesheet!$B$3,"Y"))</f>
        <v/>
      </c>
      <c r="G61" s="10"/>
      <c r="H61" s="225"/>
    </row>
    <row r="62" spans="1:8" ht="21.75" customHeight="1" x14ac:dyDescent="0.15">
      <c r="A62" s="140" t="s">
        <v>113</v>
      </c>
      <c r="B62" s="136"/>
      <c r="C62" s="80"/>
      <c r="D62" s="136"/>
      <c r="E62" s="19"/>
      <c r="F62" s="139" t="str">
        <f>IF(E62="","",DATEDIF(E62,Facesheet!$B$3,"Y"))</f>
        <v/>
      </c>
      <c r="G62" s="10"/>
      <c r="H62" s="225"/>
    </row>
    <row r="63" spans="1:8" ht="21.75" customHeight="1" x14ac:dyDescent="0.15">
      <c r="A63" s="475" t="s">
        <v>119</v>
      </c>
      <c r="B63" s="475"/>
      <c r="C63" s="475"/>
      <c r="D63" s="475"/>
      <c r="E63" s="475"/>
      <c r="F63" s="475"/>
      <c r="G63" s="475"/>
      <c r="H63" s="475"/>
    </row>
    <row r="64" spans="1:8" ht="24" customHeight="1" x14ac:dyDescent="0.15"/>
    <row r="65" spans="1:33" ht="24" customHeight="1" x14ac:dyDescent="0.15">
      <c r="A65" s="472" t="s">
        <v>120</v>
      </c>
      <c r="B65" s="472"/>
      <c r="C65" s="66" t="s">
        <v>107</v>
      </c>
      <c r="D65" s="473" t="s">
        <v>108</v>
      </c>
      <c r="E65" s="473"/>
      <c r="F65" s="473"/>
      <c r="G65" s="473"/>
    </row>
    <row r="66" spans="1:33" ht="7.5" customHeight="1" x14ac:dyDescent="0.15"/>
    <row r="67" spans="1:33" ht="21.75" customHeight="1" x14ac:dyDescent="0.15">
      <c r="A67" s="77"/>
      <c r="B67" s="77" t="s">
        <v>4</v>
      </c>
      <c r="C67" s="77" t="s">
        <v>37</v>
      </c>
      <c r="D67" s="133" t="s">
        <v>109</v>
      </c>
      <c r="E67" s="134" t="s">
        <v>110</v>
      </c>
      <c r="F67" s="77" t="s">
        <v>26</v>
      </c>
      <c r="G67" s="77" t="s">
        <v>111</v>
      </c>
      <c r="H67" s="77" t="s">
        <v>118</v>
      </c>
      <c r="AG67" s="89"/>
    </row>
    <row r="68" spans="1:33" ht="21.75" customHeight="1" x14ac:dyDescent="0.15">
      <c r="A68" s="139" t="s">
        <v>49</v>
      </c>
      <c r="B68" s="138"/>
      <c r="C68" s="80"/>
      <c r="D68" s="136"/>
      <c r="E68" s="22"/>
      <c r="F68" s="139" t="str">
        <f>IF(E68="","",DATEDIF(E68,Facesheet!$B$3,"Y"))</f>
        <v/>
      </c>
      <c r="G68" s="10"/>
      <c r="H68" s="225"/>
    </row>
    <row r="69" spans="1:33" ht="21.75" customHeight="1" x14ac:dyDescent="0.15">
      <c r="A69" s="139" t="s">
        <v>50</v>
      </c>
      <c r="B69" s="11"/>
      <c r="C69" s="80"/>
      <c r="D69" s="9"/>
      <c r="E69" s="19"/>
      <c r="F69" s="139" t="str">
        <f>IF(E69="","",DATEDIF(E69,Facesheet!$B$3,"Y"))</f>
        <v/>
      </c>
      <c r="G69" s="10"/>
      <c r="H69" s="57"/>
    </row>
    <row r="70" spans="1:33" ht="21.75" customHeight="1" x14ac:dyDescent="0.15">
      <c r="A70" s="139" t="s">
        <v>50</v>
      </c>
      <c r="B70" s="11"/>
      <c r="C70" s="80"/>
      <c r="D70" s="9"/>
      <c r="E70" s="19"/>
      <c r="F70" s="139" t="str">
        <f>IF(E70="","",DATEDIF(E70,Facesheet!$B$3,"Y"))</f>
        <v/>
      </c>
      <c r="G70" s="10"/>
      <c r="H70" s="57"/>
    </row>
    <row r="71" spans="1:33" ht="21.75" customHeight="1" x14ac:dyDescent="0.15">
      <c r="A71" s="139" t="s">
        <v>50</v>
      </c>
      <c r="B71" s="11"/>
      <c r="C71" s="80"/>
      <c r="D71" s="9"/>
      <c r="E71" s="19"/>
      <c r="F71" s="139" t="str">
        <f>IF(E71="","",DATEDIF(E71,Facesheet!$B$3,"Y"))</f>
        <v/>
      </c>
      <c r="G71" s="10"/>
      <c r="H71" s="57"/>
    </row>
    <row r="72" spans="1:33" ht="21.75" customHeight="1" x14ac:dyDescent="0.15">
      <c r="A72" s="139" t="s">
        <v>50</v>
      </c>
      <c r="B72" s="11"/>
      <c r="C72" s="80"/>
      <c r="D72" s="9"/>
      <c r="E72" s="19"/>
      <c r="F72" s="139" t="str">
        <f>IF(E72="","",DATEDIF(E72,Facesheet!$B$3,"Y"))</f>
        <v/>
      </c>
      <c r="G72" s="10"/>
      <c r="H72" s="57"/>
    </row>
    <row r="73" spans="1:33" ht="21.75" customHeight="1" x14ac:dyDescent="0.15">
      <c r="A73" s="139" t="s">
        <v>50</v>
      </c>
      <c r="B73" s="11"/>
      <c r="C73" s="80"/>
      <c r="D73" s="9"/>
      <c r="E73" s="19"/>
      <c r="F73" s="139" t="str">
        <f>IF(E73="","",DATEDIF(E73,Facesheet!$B$3,"Y"))</f>
        <v/>
      </c>
      <c r="G73" s="10"/>
      <c r="H73" s="57"/>
    </row>
    <row r="74" spans="1:33" ht="21.75" customHeight="1" x14ac:dyDescent="0.15">
      <c r="A74" s="139" t="s">
        <v>50</v>
      </c>
      <c r="B74" s="11"/>
      <c r="C74" s="80"/>
      <c r="D74" s="9"/>
      <c r="E74" s="19"/>
      <c r="F74" s="139" t="str">
        <f>IF(E74="","",DATEDIF(E74,Facesheet!$B$3,"Y"))</f>
        <v/>
      </c>
      <c r="G74" s="10"/>
      <c r="H74" s="57"/>
    </row>
    <row r="75" spans="1:33" ht="21.75" customHeight="1" x14ac:dyDescent="0.15">
      <c r="A75" s="139" t="s">
        <v>50</v>
      </c>
      <c r="B75" s="11"/>
      <c r="C75" s="80"/>
      <c r="D75" s="9"/>
      <c r="E75" s="19"/>
      <c r="F75" s="139" t="str">
        <f>IF(E75="","",DATEDIF(E75,Facesheet!$B$3,"Y"))</f>
        <v/>
      </c>
      <c r="G75" s="10"/>
      <c r="H75" s="57"/>
    </row>
    <row r="76" spans="1:33" ht="21.75" customHeight="1" x14ac:dyDescent="0.15">
      <c r="A76" s="139" t="s">
        <v>50</v>
      </c>
      <c r="B76" s="11"/>
      <c r="C76" s="80"/>
      <c r="D76" s="9"/>
      <c r="E76" s="19"/>
      <c r="F76" s="139" t="str">
        <f>IF(E76="","",DATEDIF(E76,Facesheet!$B$3,"Y"))</f>
        <v/>
      </c>
      <c r="G76" s="10"/>
      <c r="H76" s="57"/>
    </row>
    <row r="77" spans="1:33" ht="21.75" customHeight="1" x14ac:dyDescent="0.15">
      <c r="A77" s="139" t="s">
        <v>50</v>
      </c>
      <c r="B77" s="11"/>
      <c r="C77" s="80"/>
      <c r="D77" s="9"/>
      <c r="E77" s="19"/>
      <c r="F77" s="139" t="str">
        <f>IF(E77="","",DATEDIF(E77,Facesheet!$B$3,"Y"))</f>
        <v/>
      </c>
      <c r="G77" s="10"/>
      <c r="H77" s="57"/>
    </row>
    <row r="78" spans="1:33" ht="21.75" customHeight="1" x14ac:dyDescent="0.15">
      <c r="A78" s="139" t="s">
        <v>50</v>
      </c>
      <c r="B78" s="11"/>
      <c r="C78" s="80"/>
      <c r="D78" s="9"/>
      <c r="E78" s="19"/>
      <c r="F78" s="139" t="str">
        <f>IF(E78="","",DATEDIF(E78,Facesheet!$B$3,"Y"))</f>
        <v/>
      </c>
      <c r="G78" s="10"/>
      <c r="H78" s="57"/>
      <c r="Q78" s="94"/>
    </row>
    <row r="79" spans="1:33" ht="21.75" customHeight="1" x14ac:dyDescent="0.15">
      <c r="A79" s="139" t="s">
        <v>50</v>
      </c>
      <c r="B79" s="11"/>
      <c r="C79" s="80"/>
      <c r="D79" s="9"/>
      <c r="E79" s="19"/>
      <c r="F79" s="139" t="str">
        <f>IF(E79="","",DATEDIF(E79,Facesheet!$B$3,"Y"))</f>
        <v/>
      </c>
      <c r="G79" s="10"/>
      <c r="H79" s="57"/>
    </row>
    <row r="80" spans="1:33" ht="21.75" customHeight="1" x14ac:dyDescent="0.15">
      <c r="A80" s="139" t="s">
        <v>50</v>
      </c>
      <c r="B80" s="11"/>
      <c r="C80" s="80"/>
      <c r="D80" s="9"/>
      <c r="E80" s="19"/>
      <c r="F80" s="139" t="str">
        <f>IF(E80="","",DATEDIF(E80,Facesheet!$B$3,"Y"))</f>
        <v/>
      </c>
      <c r="G80" s="10"/>
      <c r="H80" s="57"/>
    </row>
    <row r="81" spans="1:8" ht="21.75" customHeight="1" x14ac:dyDescent="0.15">
      <c r="A81" s="139" t="s">
        <v>112</v>
      </c>
      <c r="B81" s="136"/>
      <c r="C81" s="80"/>
      <c r="D81" s="136"/>
      <c r="E81" s="19"/>
      <c r="F81" s="139" t="str">
        <f>IF(E81="","",DATEDIF(E81,Facesheet!$B$3,"Y"))</f>
        <v/>
      </c>
      <c r="G81" s="10"/>
      <c r="H81" s="225"/>
    </row>
    <row r="82" spans="1:8" ht="21.75" customHeight="1" x14ac:dyDescent="0.15">
      <c r="A82" s="140" t="s">
        <v>113</v>
      </c>
      <c r="B82" s="136"/>
      <c r="C82" s="80"/>
      <c r="D82" s="136"/>
      <c r="E82" s="19"/>
      <c r="F82" s="139" t="str">
        <f>IF(E82="","",DATEDIF(E82,Facesheet!$B$3,"Y"))</f>
        <v/>
      </c>
      <c r="G82" s="10"/>
      <c r="H82" s="225"/>
    </row>
    <row r="83" spans="1:8" ht="21.75" customHeight="1" x14ac:dyDescent="0.15">
      <c r="A83" s="475" t="s">
        <v>119</v>
      </c>
      <c r="B83" s="475"/>
      <c r="C83" s="475"/>
      <c r="D83" s="475"/>
      <c r="E83" s="475"/>
      <c r="F83" s="475"/>
      <c r="G83" s="475"/>
      <c r="H83" s="475"/>
    </row>
    <row r="84" spans="1:8" ht="21.75" customHeight="1" x14ac:dyDescent="0.15"/>
    <row r="85" spans="1:8" ht="21.75" customHeight="1" x14ac:dyDescent="0.15"/>
    <row r="86" spans="1:8" ht="21.75" customHeight="1" x14ac:dyDescent="0.15"/>
    <row r="87" spans="1:8" ht="21.75" customHeight="1" x14ac:dyDescent="0.15"/>
    <row r="88" spans="1:8" ht="21.75" customHeight="1" x14ac:dyDescent="0.15"/>
    <row r="89" spans="1:8" ht="21.75" customHeight="1" x14ac:dyDescent="0.15"/>
    <row r="90" spans="1:8" ht="21.75" customHeight="1" x14ac:dyDescent="0.15"/>
    <row r="91" spans="1:8" ht="21.75" customHeight="1" x14ac:dyDescent="0.15"/>
    <row r="92" spans="1:8" ht="21.75" customHeight="1" x14ac:dyDescent="0.15"/>
    <row r="93" spans="1:8" ht="21.75" customHeight="1" x14ac:dyDescent="0.15"/>
    <row r="94" spans="1:8" ht="21.75" customHeight="1" x14ac:dyDescent="0.15"/>
    <row r="95" spans="1:8" ht="21.75" customHeight="1" x14ac:dyDescent="0.15"/>
    <row r="96" spans="1:8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  <row r="122" ht="21.75" customHeight="1" x14ac:dyDescent="0.15"/>
    <row r="123" ht="21.75" customHeight="1" x14ac:dyDescent="0.15"/>
    <row r="124" ht="21.75" customHeight="1" x14ac:dyDescent="0.15"/>
    <row r="125" ht="21.75" customHeight="1" x14ac:dyDescent="0.15"/>
    <row r="126" ht="21.75" customHeight="1" x14ac:dyDescent="0.15"/>
    <row r="127" ht="21.75" customHeight="1" x14ac:dyDescent="0.15"/>
    <row r="128" ht="21.75" customHeight="1" x14ac:dyDescent="0.15"/>
    <row r="129" ht="21.75" customHeight="1" x14ac:dyDescent="0.15"/>
    <row r="130" ht="21.75" customHeight="1" x14ac:dyDescent="0.15"/>
    <row r="131" ht="21.75" customHeight="1" x14ac:dyDescent="0.15"/>
    <row r="132" ht="21.75" customHeight="1" x14ac:dyDescent="0.15"/>
    <row r="133" ht="21.75" customHeight="1" x14ac:dyDescent="0.15"/>
    <row r="134" ht="21.75" customHeight="1" x14ac:dyDescent="0.15"/>
    <row r="135" ht="21.75" customHeight="1" x14ac:dyDescent="0.15"/>
    <row r="136" ht="21.75" customHeight="1" x14ac:dyDescent="0.15"/>
    <row r="137" ht="21.75" customHeight="1" x14ac:dyDescent="0.15"/>
    <row r="138" ht="21.75" customHeight="1" x14ac:dyDescent="0.15"/>
    <row r="139" ht="21.75" customHeight="1" x14ac:dyDescent="0.15"/>
    <row r="140" ht="21.75" customHeight="1" x14ac:dyDescent="0.15"/>
    <row r="141" ht="21.75" customHeight="1" x14ac:dyDescent="0.15"/>
    <row r="142" ht="21.75" customHeight="1" x14ac:dyDescent="0.15"/>
    <row r="143" ht="21.75" customHeight="1" x14ac:dyDescent="0.15"/>
    <row r="144" ht="21.75" customHeight="1" x14ac:dyDescent="0.15"/>
    <row r="145" ht="21.75" customHeight="1" x14ac:dyDescent="0.15"/>
    <row r="146" ht="21.75" customHeight="1" x14ac:dyDescent="0.15"/>
    <row r="147" ht="21.75" customHeight="1" x14ac:dyDescent="0.15"/>
    <row r="148" ht="21.75" customHeight="1" x14ac:dyDescent="0.15"/>
    <row r="149" ht="21.75" customHeight="1" x14ac:dyDescent="0.15"/>
    <row r="150" ht="21.75" customHeight="1" x14ac:dyDescent="0.15"/>
    <row r="151" ht="21.75" customHeight="1" x14ac:dyDescent="0.15"/>
    <row r="152" ht="21.75" customHeight="1" x14ac:dyDescent="0.15"/>
    <row r="153" ht="21.75" customHeight="1" x14ac:dyDescent="0.15"/>
    <row r="154" ht="21.75" customHeight="1" x14ac:dyDescent="0.15"/>
    <row r="155" ht="21.75" customHeight="1" x14ac:dyDescent="0.15"/>
    <row r="156" ht="21.75" customHeight="1" x14ac:dyDescent="0.15"/>
    <row r="157" ht="21.75" customHeight="1" x14ac:dyDescent="0.15"/>
    <row r="158" ht="21.75" customHeight="1" x14ac:dyDescent="0.15"/>
    <row r="159" ht="21.75" customHeight="1" x14ac:dyDescent="0.15"/>
    <row r="160" ht="21.75" customHeight="1" x14ac:dyDescent="0.15"/>
    <row r="161" ht="21.75" customHeight="1" x14ac:dyDescent="0.15"/>
    <row r="162" ht="21.75" customHeight="1" x14ac:dyDescent="0.15"/>
    <row r="163" ht="21.75" customHeight="1" x14ac:dyDescent="0.15"/>
    <row r="164" ht="21.75" customHeight="1" x14ac:dyDescent="0.15"/>
    <row r="165" ht="21.75" customHeight="1" x14ac:dyDescent="0.15"/>
    <row r="166" ht="21.75" customHeight="1" x14ac:dyDescent="0.15"/>
    <row r="167" ht="21.75" customHeight="1" x14ac:dyDescent="0.15"/>
    <row r="168" ht="21.75" customHeight="1" x14ac:dyDescent="0.15"/>
    <row r="169" ht="21.75" customHeight="1" x14ac:dyDescent="0.15"/>
    <row r="170" ht="21.75" customHeight="1" x14ac:dyDescent="0.15"/>
    <row r="171" ht="21.75" customHeight="1" x14ac:dyDescent="0.15"/>
    <row r="172" ht="21.75" customHeight="1" x14ac:dyDescent="0.15"/>
    <row r="173" ht="21.75" customHeight="1" x14ac:dyDescent="0.15"/>
    <row r="174" ht="21.75" customHeight="1" x14ac:dyDescent="0.15"/>
    <row r="175" ht="21.75" customHeight="1" x14ac:dyDescent="0.15"/>
    <row r="176" ht="21.75" customHeight="1" x14ac:dyDescent="0.15"/>
    <row r="177" ht="21.75" customHeight="1" x14ac:dyDescent="0.15"/>
    <row r="178" ht="21.75" customHeight="1" x14ac:dyDescent="0.15"/>
    <row r="179" ht="21.75" customHeight="1" x14ac:dyDescent="0.15"/>
    <row r="180" ht="21.75" customHeight="1" x14ac:dyDescent="0.15"/>
    <row r="181" ht="21.75" customHeight="1" x14ac:dyDescent="0.15"/>
    <row r="182" ht="21.75" customHeight="1" x14ac:dyDescent="0.15"/>
    <row r="183" ht="21.75" customHeight="1" x14ac:dyDescent="0.15"/>
    <row r="184" ht="21.75" customHeight="1" x14ac:dyDescent="0.15"/>
    <row r="185" ht="21.75" customHeight="1" x14ac:dyDescent="0.15"/>
    <row r="186" ht="21.75" customHeight="1" x14ac:dyDescent="0.15"/>
    <row r="187" ht="21.75" customHeight="1" x14ac:dyDescent="0.15"/>
    <row r="188" ht="21.75" customHeight="1" x14ac:dyDescent="0.15"/>
    <row r="189" ht="21.75" customHeight="1" x14ac:dyDescent="0.15"/>
    <row r="190" ht="21.75" customHeight="1" x14ac:dyDescent="0.15"/>
    <row r="191" ht="21.75" customHeight="1" x14ac:dyDescent="0.15"/>
    <row r="192" ht="21.75" customHeight="1" x14ac:dyDescent="0.15"/>
    <row r="193" ht="21.75" customHeight="1" x14ac:dyDescent="0.15"/>
    <row r="194" ht="21.75" customHeight="1" x14ac:dyDescent="0.15"/>
    <row r="195" ht="21.75" customHeight="1" x14ac:dyDescent="0.15"/>
    <row r="196" ht="21.75" customHeight="1" x14ac:dyDescent="0.15"/>
    <row r="197" ht="21.75" customHeight="1" x14ac:dyDescent="0.15"/>
    <row r="198" ht="21.75" customHeight="1" x14ac:dyDescent="0.15"/>
    <row r="199" ht="21.75" customHeight="1" x14ac:dyDescent="0.15"/>
    <row r="200" ht="21.75" customHeight="1" x14ac:dyDescent="0.15"/>
    <row r="201" ht="21.75" customHeight="1" x14ac:dyDescent="0.15"/>
    <row r="202" ht="21.75" customHeight="1" x14ac:dyDescent="0.15"/>
    <row r="203" ht="21.75" customHeight="1" x14ac:dyDescent="0.15"/>
    <row r="204" ht="21.75" customHeight="1" x14ac:dyDescent="0.15"/>
    <row r="205" ht="21.75" customHeight="1" x14ac:dyDescent="0.15"/>
    <row r="206" ht="21.75" customHeight="1" x14ac:dyDescent="0.15"/>
    <row r="207" ht="21.75" customHeight="1" x14ac:dyDescent="0.15"/>
    <row r="208" ht="21.75" customHeight="1" x14ac:dyDescent="0.15"/>
    <row r="209" ht="21.75" customHeight="1" x14ac:dyDescent="0.15"/>
    <row r="210" ht="21.75" customHeight="1" x14ac:dyDescent="0.15"/>
    <row r="211" ht="21.75" customHeight="1" x14ac:dyDescent="0.15"/>
    <row r="212" ht="21.75" customHeight="1" x14ac:dyDescent="0.15"/>
    <row r="213" ht="21.75" customHeight="1" x14ac:dyDescent="0.15"/>
    <row r="214" ht="21.75" customHeight="1" x14ac:dyDescent="0.15"/>
    <row r="215" ht="21.75" customHeight="1" x14ac:dyDescent="0.15"/>
    <row r="216" ht="21.75" customHeight="1" x14ac:dyDescent="0.15"/>
    <row r="217" ht="21.75" customHeight="1" x14ac:dyDescent="0.15"/>
    <row r="218" ht="21.75" customHeight="1" x14ac:dyDescent="0.15"/>
    <row r="219" ht="21.75" customHeight="1" x14ac:dyDescent="0.15"/>
    <row r="220" ht="21.75" customHeight="1" x14ac:dyDescent="0.15"/>
    <row r="221" ht="21.75" customHeight="1" x14ac:dyDescent="0.15"/>
    <row r="222" ht="21.75" customHeight="1" x14ac:dyDescent="0.15"/>
    <row r="223" ht="21.75" customHeight="1" x14ac:dyDescent="0.15"/>
    <row r="224" ht="21.75" customHeight="1" x14ac:dyDescent="0.15"/>
    <row r="225" ht="21.75" customHeight="1" x14ac:dyDescent="0.15"/>
    <row r="226" ht="21.75" customHeight="1" x14ac:dyDescent="0.15"/>
    <row r="227" ht="21.75" customHeight="1" x14ac:dyDescent="0.15"/>
    <row r="228" ht="21.75" customHeight="1" x14ac:dyDescent="0.15"/>
    <row r="229" ht="21.75" customHeight="1" x14ac:dyDescent="0.15"/>
    <row r="230" ht="21.75" customHeight="1" x14ac:dyDescent="0.15"/>
    <row r="231" ht="21.75" customHeight="1" x14ac:dyDescent="0.15"/>
    <row r="232" ht="21.75" customHeight="1" x14ac:dyDescent="0.15"/>
    <row r="233" ht="21.75" customHeight="1" x14ac:dyDescent="0.15"/>
    <row r="234" ht="21.75" customHeight="1" x14ac:dyDescent="0.15"/>
    <row r="235" ht="21.75" customHeight="1" x14ac:dyDescent="0.15"/>
    <row r="236" ht="21.75" customHeight="1" x14ac:dyDescent="0.15"/>
    <row r="237" ht="21.75" customHeight="1" x14ac:dyDescent="0.15"/>
    <row r="238" ht="21.75" customHeight="1" x14ac:dyDescent="0.15"/>
    <row r="239" ht="21.75" customHeight="1" x14ac:dyDescent="0.15"/>
    <row r="240" ht="21.75" customHeight="1" x14ac:dyDescent="0.15"/>
    <row r="241" ht="21.75" customHeight="1" x14ac:dyDescent="0.15"/>
    <row r="242" ht="21.75" customHeight="1" x14ac:dyDescent="0.15"/>
    <row r="243" ht="21.75" customHeight="1" x14ac:dyDescent="0.15"/>
    <row r="244" ht="21.75" customHeight="1" x14ac:dyDescent="0.15"/>
    <row r="245" ht="21.75" customHeight="1" x14ac:dyDescent="0.15"/>
    <row r="246" ht="21.75" customHeight="1" x14ac:dyDescent="0.15"/>
    <row r="247" ht="21.75" customHeight="1" x14ac:dyDescent="0.15"/>
    <row r="248" ht="21.75" customHeight="1" x14ac:dyDescent="0.15"/>
    <row r="249" ht="21.75" customHeight="1" x14ac:dyDescent="0.15"/>
    <row r="250" ht="21.75" customHeight="1" x14ac:dyDescent="0.15"/>
    <row r="251" ht="21.75" customHeight="1" x14ac:dyDescent="0.15"/>
    <row r="252" ht="21.75" customHeight="1" x14ac:dyDescent="0.15"/>
    <row r="253" ht="21.75" customHeight="1" x14ac:dyDescent="0.15"/>
    <row r="254" ht="21.75" customHeight="1" x14ac:dyDescent="0.15"/>
    <row r="255" ht="21.75" customHeight="1" x14ac:dyDescent="0.15"/>
    <row r="256" ht="21.75" customHeight="1" x14ac:dyDescent="0.15"/>
    <row r="257" ht="21.75" customHeight="1" x14ac:dyDescent="0.15"/>
    <row r="258" ht="21.75" customHeight="1" x14ac:dyDescent="0.15"/>
    <row r="259" ht="21.75" customHeight="1" x14ac:dyDescent="0.15"/>
    <row r="260" ht="21.75" customHeight="1" x14ac:dyDescent="0.15"/>
    <row r="261" ht="21.75" customHeight="1" x14ac:dyDescent="0.15"/>
    <row r="262" ht="21.75" customHeight="1" x14ac:dyDescent="0.15"/>
    <row r="263" ht="21.75" customHeight="1" x14ac:dyDescent="0.15"/>
    <row r="264" ht="21.75" customHeight="1" x14ac:dyDescent="0.15"/>
    <row r="265" ht="21.75" customHeight="1" x14ac:dyDescent="0.15"/>
    <row r="266" ht="21.75" customHeight="1" x14ac:dyDescent="0.15"/>
    <row r="267" ht="21.75" customHeight="1" x14ac:dyDescent="0.15"/>
    <row r="268" ht="21.75" customHeight="1" x14ac:dyDescent="0.15"/>
    <row r="269" ht="21.75" customHeight="1" x14ac:dyDescent="0.15"/>
    <row r="270" ht="21.75" customHeight="1" x14ac:dyDescent="0.15"/>
    <row r="271" ht="21.75" customHeight="1" x14ac:dyDescent="0.15"/>
    <row r="272" ht="21.75" customHeight="1" x14ac:dyDescent="0.15"/>
    <row r="273" ht="21.75" customHeight="1" x14ac:dyDescent="0.15"/>
    <row r="274" ht="21.75" customHeight="1" x14ac:dyDescent="0.15"/>
    <row r="275" ht="21.75" customHeight="1" x14ac:dyDescent="0.15"/>
    <row r="276" ht="21.75" customHeight="1" x14ac:dyDescent="0.15"/>
    <row r="277" ht="21.75" customHeight="1" x14ac:dyDescent="0.15"/>
    <row r="278" ht="21.75" customHeight="1" x14ac:dyDescent="0.15"/>
    <row r="279" ht="21.75" customHeight="1" x14ac:dyDescent="0.15"/>
    <row r="280" ht="21.75" customHeight="1" x14ac:dyDescent="0.15"/>
    <row r="281" ht="21.75" customHeight="1" x14ac:dyDescent="0.15"/>
    <row r="282" ht="21.75" customHeight="1" x14ac:dyDescent="0.15"/>
    <row r="283" ht="21.75" customHeight="1" x14ac:dyDescent="0.15"/>
    <row r="284" ht="21.75" customHeight="1" x14ac:dyDescent="0.15"/>
    <row r="285" ht="21.75" customHeight="1" x14ac:dyDescent="0.15"/>
    <row r="286" ht="21.75" customHeight="1" x14ac:dyDescent="0.15"/>
    <row r="287" ht="21.75" customHeight="1" x14ac:dyDescent="0.15"/>
    <row r="288" ht="21.75" customHeight="1" x14ac:dyDescent="0.15"/>
    <row r="289" ht="21.75" customHeight="1" x14ac:dyDescent="0.15"/>
    <row r="290" ht="21.75" customHeight="1" x14ac:dyDescent="0.15"/>
    <row r="291" ht="21.75" customHeight="1" x14ac:dyDescent="0.15"/>
    <row r="292" ht="21.75" customHeight="1" x14ac:dyDescent="0.15"/>
    <row r="293" ht="21.75" customHeight="1" x14ac:dyDescent="0.15"/>
    <row r="294" ht="21.75" customHeight="1" x14ac:dyDescent="0.15"/>
    <row r="295" ht="21.75" customHeight="1" x14ac:dyDescent="0.15"/>
    <row r="296" ht="21.75" customHeight="1" x14ac:dyDescent="0.15"/>
    <row r="297" ht="21.75" customHeight="1" x14ac:dyDescent="0.15"/>
    <row r="298" ht="21.75" customHeight="1" x14ac:dyDescent="0.15"/>
    <row r="299" ht="21.75" customHeight="1" x14ac:dyDescent="0.15"/>
    <row r="300" ht="21.75" customHeight="1" x14ac:dyDescent="0.15"/>
    <row r="301" ht="21.75" customHeight="1" x14ac:dyDescent="0.15"/>
    <row r="302" ht="21.75" customHeight="1" x14ac:dyDescent="0.15"/>
    <row r="303" ht="21.75" customHeight="1" x14ac:dyDescent="0.15"/>
    <row r="304" ht="21.75" customHeight="1" x14ac:dyDescent="0.15"/>
    <row r="305" ht="21.75" customHeight="1" x14ac:dyDescent="0.15"/>
    <row r="306" ht="21.75" customHeight="1" x14ac:dyDescent="0.15"/>
    <row r="307" ht="21.75" customHeight="1" x14ac:dyDescent="0.15"/>
    <row r="308" ht="21.75" customHeight="1" x14ac:dyDescent="0.15"/>
    <row r="309" ht="21.75" customHeight="1" x14ac:dyDescent="0.15"/>
    <row r="310" ht="21.75" customHeight="1" x14ac:dyDescent="0.15"/>
    <row r="311" ht="21.75" customHeight="1" x14ac:dyDescent="0.15"/>
    <row r="312" ht="21.75" customHeight="1" x14ac:dyDescent="0.15"/>
    <row r="313" ht="21.75" customHeight="1" x14ac:dyDescent="0.15"/>
    <row r="314" ht="21.75" customHeight="1" x14ac:dyDescent="0.15"/>
    <row r="315" ht="21.75" customHeight="1" x14ac:dyDescent="0.15"/>
    <row r="316" ht="21.75" customHeight="1" x14ac:dyDescent="0.15"/>
    <row r="317" ht="21.75" customHeight="1" x14ac:dyDescent="0.15"/>
    <row r="318" ht="21.75" customHeight="1" x14ac:dyDescent="0.15"/>
    <row r="319" ht="21.75" customHeight="1" x14ac:dyDescent="0.15"/>
    <row r="320" ht="21.75" customHeight="1" x14ac:dyDescent="0.15"/>
    <row r="321" ht="21.75" customHeight="1" x14ac:dyDescent="0.15"/>
    <row r="322" ht="21.75" customHeight="1" x14ac:dyDescent="0.15"/>
    <row r="323" ht="21.75" customHeight="1" x14ac:dyDescent="0.15"/>
    <row r="324" ht="21.75" customHeight="1" x14ac:dyDescent="0.15"/>
    <row r="325" ht="21.75" customHeight="1" x14ac:dyDescent="0.15"/>
    <row r="326" ht="21.75" customHeight="1" x14ac:dyDescent="0.15"/>
    <row r="327" ht="21.75" customHeight="1" x14ac:dyDescent="0.15"/>
    <row r="328" ht="21.75" customHeight="1" x14ac:dyDescent="0.15"/>
    <row r="329" ht="21.75" customHeight="1" x14ac:dyDescent="0.15"/>
    <row r="330" ht="21.75" customHeight="1" x14ac:dyDescent="0.15"/>
    <row r="331" ht="21.75" customHeight="1" x14ac:dyDescent="0.15"/>
    <row r="332" ht="21.75" customHeight="1" x14ac:dyDescent="0.15"/>
    <row r="333" ht="21.75" customHeight="1" x14ac:dyDescent="0.15"/>
    <row r="334" ht="21.75" customHeight="1" x14ac:dyDescent="0.15"/>
    <row r="335" ht="21.75" customHeight="1" x14ac:dyDescent="0.15"/>
    <row r="336" ht="21.75" customHeight="1" x14ac:dyDescent="0.15"/>
    <row r="337" ht="21.75" customHeight="1" x14ac:dyDescent="0.15"/>
    <row r="338" ht="21.75" customHeight="1" x14ac:dyDescent="0.15"/>
    <row r="339" ht="21.75" customHeight="1" x14ac:dyDescent="0.15"/>
    <row r="340" ht="21.75" customHeight="1" x14ac:dyDescent="0.15"/>
    <row r="341" ht="21.75" customHeight="1" x14ac:dyDescent="0.15"/>
    <row r="342" ht="21.75" customHeight="1" x14ac:dyDescent="0.15"/>
    <row r="343" ht="21.75" customHeight="1" x14ac:dyDescent="0.15"/>
    <row r="344" ht="21.75" customHeight="1" x14ac:dyDescent="0.15"/>
    <row r="345" ht="21.75" customHeight="1" x14ac:dyDescent="0.15"/>
    <row r="346" ht="21.75" customHeight="1" x14ac:dyDescent="0.15"/>
    <row r="347" ht="21.75" customHeight="1" x14ac:dyDescent="0.15"/>
    <row r="348" ht="21.75" customHeight="1" x14ac:dyDescent="0.15"/>
    <row r="349" ht="21.75" customHeight="1" x14ac:dyDescent="0.15"/>
    <row r="350" ht="21.75" customHeight="1" x14ac:dyDescent="0.15"/>
    <row r="351" ht="21.75" customHeight="1" x14ac:dyDescent="0.15"/>
    <row r="352" ht="21.75" customHeight="1" x14ac:dyDescent="0.15"/>
    <row r="353" ht="21.75" customHeight="1" x14ac:dyDescent="0.15"/>
    <row r="354" ht="21.75" customHeight="1" x14ac:dyDescent="0.15"/>
    <row r="355" ht="21.75" customHeight="1" x14ac:dyDescent="0.15"/>
    <row r="356" ht="21.75" customHeight="1" x14ac:dyDescent="0.15"/>
    <row r="357" ht="21.75" customHeight="1" x14ac:dyDescent="0.15"/>
    <row r="358" ht="21.75" customHeight="1" x14ac:dyDescent="0.15"/>
    <row r="359" ht="21.75" customHeight="1" x14ac:dyDescent="0.15"/>
    <row r="360" ht="21.75" customHeight="1" x14ac:dyDescent="0.15"/>
    <row r="361" ht="21.75" customHeight="1" x14ac:dyDescent="0.15"/>
    <row r="362" ht="21.75" customHeight="1" x14ac:dyDescent="0.15"/>
    <row r="363" ht="21.75" customHeight="1" x14ac:dyDescent="0.15"/>
    <row r="364" ht="21.75" customHeight="1" x14ac:dyDescent="0.15"/>
    <row r="365" ht="21.75" customHeight="1" x14ac:dyDescent="0.15"/>
    <row r="366" ht="21.75" customHeight="1" x14ac:dyDescent="0.15"/>
    <row r="367" ht="21.75" customHeight="1" x14ac:dyDescent="0.15"/>
    <row r="368" ht="21.75" customHeight="1" x14ac:dyDescent="0.15"/>
    <row r="369" ht="21.75" customHeight="1" x14ac:dyDescent="0.15"/>
    <row r="370" ht="21.75" customHeight="1" x14ac:dyDescent="0.15"/>
    <row r="371" ht="21.75" customHeight="1" x14ac:dyDescent="0.15"/>
    <row r="372" ht="21.75" customHeight="1" x14ac:dyDescent="0.15"/>
    <row r="373" ht="21.75" customHeight="1" x14ac:dyDescent="0.15"/>
    <row r="374" ht="21.75" customHeight="1" x14ac:dyDescent="0.15"/>
    <row r="375" ht="21.75" customHeight="1" x14ac:dyDescent="0.15"/>
    <row r="376" ht="21.75" customHeight="1" x14ac:dyDescent="0.15"/>
    <row r="377" ht="21.75" customHeight="1" x14ac:dyDescent="0.15"/>
    <row r="378" ht="21.75" customHeight="1" x14ac:dyDescent="0.15"/>
    <row r="379" ht="21.75" customHeight="1" x14ac:dyDescent="0.15"/>
    <row r="380" ht="21.75" customHeight="1" x14ac:dyDescent="0.15"/>
    <row r="381" ht="21.75" customHeight="1" x14ac:dyDescent="0.15"/>
    <row r="382" ht="21.75" customHeight="1" x14ac:dyDescent="0.15"/>
    <row r="383" ht="21.75" customHeight="1" x14ac:dyDescent="0.15"/>
    <row r="384" ht="21.75" customHeight="1" x14ac:dyDescent="0.15"/>
    <row r="385" ht="21.75" customHeight="1" x14ac:dyDescent="0.15"/>
    <row r="386" ht="21.75" customHeight="1" x14ac:dyDescent="0.15"/>
    <row r="387" ht="21.75" customHeight="1" x14ac:dyDescent="0.15"/>
    <row r="388" ht="21.75" customHeight="1" x14ac:dyDescent="0.15"/>
    <row r="389" ht="21.75" customHeight="1" x14ac:dyDescent="0.15"/>
    <row r="390" ht="21.75" customHeight="1" x14ac:dyDescent="0.15"/>
    <row r="391" ht="21.75" customHeight="1" x14ac:dyDescent="0.15"/>
    <row r="392" ht="21.75" customHeight="1" x14ac:dyDescent="0.15"/>
    <row r="393" ht="21.75" customHeight="1" x14ac:dyDescent="0.15"/>
    <row r="394" ht="21.75" customHeight="1" x14ac:dyDescent="0.15"/>
    <row r="395" ht="21.75" customHeight="1" x14ac:dyDescent="0.15"/>
    <row r="396" ht="21.75" customHeight="1" x14ac:dyDescent="0.15"/>
    <row r="397" ht="21.75" customHeight="1" x14ac:dyDescent="0.15"/>
    <row r="398" ht="21.75" customHeight="1" x14ac:dyDescent="0.15"/>
    <row r="399" ht="21.75" customHeight="1" x14ac:dyDescent="0.15"/>
    <row r="400" ht="21.75" customHeight="1" x14ac:dyDescent="0.15"/>
    <row r="401" ht="21.75" customHeight="1" x14ac:dyDescent="0.15"/>
    <row r="402" ht="21.75" customHeight="1" x14ac:dyDescent="0.15"/>
    <row r="403" ht="21.75" customHeight="1" x14ac:dyDescent="0.15"/>
    <row r="404" ht="21.75" customHeight="1" x14ac:dyDescent="0.15"/>
    <row r="405" ht="21.75" customHeight="1" x14ac:dyDescent="0.15"/>
    <row r="406" ht="21.75" customHeight="1" x14ac:dyDescent="0.15"/>
    <row r="407" ht="21.75" customHeight="1" x14ac:dyDescent="0.15"/>
    <row r="408" ht="21.75" customHeight="1" x14ac:dyDescent="0.15"/>
    <row r="409" ht="21.75" customHeight="1" x14ac:dyDescent="0.15"/>
    <row r="410" ht="21.75" customHeight="1" x14ac:dyDescent="0.15"/>
    <row r="411" ht="21.75" customHeight="1" x14ac:dyDescent="0.15"/>
    <row r="412" ht="21.75" customHeight="1" x14ac:dyDescent="0.15"/>
    <row r="413" ht="21.75" customHeight="1" x14ac:dyDescent="0.15"/>
    <row r="414" ht="21.75" customHeight="1" x14ac:dyDescent="0.15"/>
    <row r="415" ht="21.75" customHeight="1" x14ac:dyDescent="0.15"/>
    <row r="416" ht="21.75" customHeight="1" x14ac:dyDescent="0.15"/>
    <row r="417" ht="21.75" customHeight="1" x14ac:dyDescent="0.15"/>
    <row r="418" ht="21.75" customHeight="1" x14ac:dyDescent="0.15"/>
    <row r="419" ht="21.75" customHeight="1" x14ac:dyDescent="0.15"/>
    <row r="420" ht="21.75" customHeight="1" x14ac:dyDescent="0.15"/>
    <row r="421" ht="21.75" customHeight="1" x14ac:dyDescent="0.15"/>
    <row r="422" ht="21.75" customHeight="1" x14ac:dyDescent="0.15"/>
    <row r="423" ht="21.75" customHeight="1" x14ac:dyDescent="0.15"/>
    <row r="424" ht="21.75" customHeight="1" x14ac:dyDescent="0.15"/>
    <row r="425" ht="21.75" customHeight="1" x14ac:dyDescent="0.15"/>
    <row r="426" ht="21.75" customHeight="1" x14ac:dyDescent="0.15"/>
    <row r="427" ht="21.75" customHeight="1" x14ac:dyDescent="0.15"/>
    <row r="428" ht="21.75" customHeight="1" x14ac:dyDescent="0.15"/>
    <row r="429" ht="21.75" customHeight="1" x14ac:dyDescent="0.15"/>
    <row r="430" ht="21.75" customHeight="1" x14ac:dyDescent="0.15"/>
    <row r="431" ht="21.75" customHeight="1" x14ac:dyDescent="0.15"/>
    <row r="432" ht="21.75" customHeight="1" x14ac:dyDescent="0.15"/>
    <row r="433" ht="21.75" customHeight="1" x14ac:dyDescent="0.15"/>
    <row r="434" ht="21.75" customHeight="1" x14ac:dyDescent="0.15"/>
    <row r="435" ht="21.75" customHeight="1" x14ac:dyDescent="0.15"/>
    <row r="436" ht="21.75" customHeight="1" x14ac:dyDescent="0.15"/>
    <row r="437" ht="21.75" customHeight="1" x14ac:dyDescent="0.15"/>
    <row r="438" ht="21.75" customHeight="1" x14ac:dyDescent="0.15"/>
    <row r="439" ht="21.75" customHeight="1" x14ac:dyDescent="0.15"/>
    <row r="440" ht="21.75" customHeight="1" x14ac:dyDescent="0.15"/>
    <row r="441" ht="21.75" customHeight="1" x14ac:dyDescent="0.15"/>
    <row r="442" ht="21.75" customHeight="1" x14ac:dyDescent="0.15"/>
    <row r="443" ht="21.75" customHeight="1" x14ac:dyDescent="0.15"/>
    <row r="444" ht="21.75" customHeight="1" x14ac:dyDescent="0.15"/>
    <row r="445" ht="21.75" customHeight="1" x14ac:dyDescent="0.15"/>
    <row r="446" ht="21.75" customHeight="1" x14ac:dyDescent="0.15"/>
    <row r="447" ht="21.75" customHeight="1" x14ac:dyDescent="0.15"/>
    <row r="448" ht="21.75" customHeight="1" x14ac:dyDescent="0.15"/>
    <row r="449" ht="21.75" customHeight="1" x14ac:dyDescent="0.15"/>
    <row r="450" ht="21.75" customHeight="1" x14ac:dyDescent="0.15"/>
    <row r="451" ht="21.75" customHeight="1" x14ac:dyDescent="0.15"/>
    <row r="452" ht="21.75" customHeight="1" x14ac:dyDescent="0.15"/>
    <row r="453" ht="21.75" customHeight="1" x14ac:dyDescent="0.15"/>
    <row r="454" ht="21.75" customHeight="1" x14ac:dyDescent="0.15"/>
    <row r="455" ht="21.75" customHeight="1" x14ac:dyDescent="0.15"/>
    <row r="456" ht="21.75" customHeight="1" x14ac:dyDescent="0.15"/>
    <row r="457" ht="21.75" customHeight="1" x14ac:dyDescent="0.15"/>
    <row r="458" ht="21.75" customHeight="1" x14ac:dyDescent="0.15"/>
    <row r="459" ht="21.75" customHeight="1" x14ac:dyDescent="0.15"/>
    <row r="460" ht="21.75" customHeight="1" x14ac:dyDescent="0.15"/>
    <row r="461" ht="21.75" customHeight="1" x14ac:dyDescent="0.15"/>
    <row r="462" ht="21.75" customHeight="1" x14ac:dyDescent="0.15"/>
    <row r="463" ht="21.75" customHeight="1" x14ac:dyDescent="0.15"/>
    <row r="464" ht="21.75" customHeight="1" x14ac:dyDescent="0.15"/>
    <row r="465" ht="21.75" customHeight="1" x14ac:dyDescent="0.15"/>
    <row r="466" ht="21.75" customHeight="1" x14ac:dyDescent="0.15"/>
    <row r="467" ht="21.75" customHeight="1" x14ac:dyDescent="0.15"/>
    <row r="468" ht="21.75" customHeight="1" x14ac:dyDescent="0.15"/>
    <row r="469" ht="21.75" customHeight="1" x14ac:dyDescent="0.15"/>
    <row r="470" ht="21.75" customHeight="1" x14ac:dyDescent="0.15"/>
    <row r="471" ht="21.75" customHeight="1" x14ac:dyDescent="0.15"/>
    <row r="472" ht="21.75" customHeight="1" x14ac:dyDescent="0.15"/>
    <row r="473" ht="21.75" customHeight="1" x14ac:dyDescent="0.15"/>
    <row r="474" ht="21.75" customHeight="1" x14ac:dyDescent="0.15"/>
    <row r="475" ht="21.75" customHeight="1" x14ac:dyDescent="0.15"/>
    <row r="476" ht="21.75" customHeight="1" x14ac:dyDescent="0.15"/>
    <row r="477" ht="21.75" customHeight="1" x14ac:dyDescent="0.15"/>
    <row r="478" ht="21.75" customHeight="1" x14ac:dyDescent="0.15"/>
    <row r="479" ht="21.75" customHeight="1" x14ac:dyDescent="0.15"/>
    <row r="480" ht="21.75" customHeight="1" x14ac:dyDescent="0.15"/>
    <row r="481" ht="21.75" customHeight="1" x14ac:dyDescent="0.15"/>
    <row r="482" ht="21.75" customHeight="1" x14ac:dyDescent="0.15"/>
    <row r="483" ht="21.75" customHeight="1" x14ac:dyDescent="0.15"/>
    <row r="484" ht="21.75" customHeight="1" x14ac:dyDescent="0.15"/>
    <row r="485" ht="21.75" customHeight="1" x14ac:dyDescent="0.15"/>
    <row r="486" ht="21.75" customHeight="1" x14ac:dyDescent="0.15"/>
    <row r="487" ht="21.75" customHeight="1" x14ac:dyDescent="0.15"/>
    <row r="488" ht="21.75" customHeight="1" x14ac:dyDescent="0.15"/>
    <row r="489" ht="21.75" customHeight="1" x14ac:dyDescent="0.15"/>
    <row r="490" ht="21.75" customHeight="1" x14ac:dyDescent="0.15"/>
    <row r="491" ht="21.75" customHeight="1" x14ac:dyDescent="0.15"/>
    <row r="492" ht="21.75" customHeight="1" x14ac:dyDescent="0.15"/>
    <row r="493" ht="21.75" customHeight="1" x14ac:dyDescent="0.15"/>
    <row r="494" ht="21.75" customHeight="1" x14ac:dyDescent="0.15"/>
    <row r="495" ht="21.75" customHeight="1" x14ac:dyDescent="0.15"/>
    <row r="496" ht="21.75" customHeight="1" x14ac:dyDescent="0.15"/>
    <row r="497" ht="21.75" customHeight="1" x14ac:dyDescent="0.15"/>
    <row r="498" ht="21.75" customHeight="1" x14ac:dyDescent="0.15"/>
    <row r="499" ht="21.75" customHeight="1" x14ac:dyDescent="0.15"/>
    <row r="500" ht="21.75" customHeight="1" x14ac:dyDescent="0.15"/>
    <row r="501" ht="21.75" customHeight="1" x14ac:dyDescent="0.15"/>
    <row r="502" ht="21.75" customHeight="1" x14ac:dyDescent="0.15"/>
    <row r="503" ht="21.75" customHeight="1" x14ac:dyDescent="0.15"/>
    <row r="504" ht="21.75" customHeight="1" x14ac:dyDescent="0.15"/>
    <row r="505" ht="21.75" customHeight="1" x14ac:dyDescent="0.15"/>
    <row r="506" ht="21.75" customHeight="1" x14ac:dyDescent="0.15"/>
    <row r="507" ht="21.75" customHeight="1" x14ac:dyDescent="0.15"/>
    <row r="508" ht="21.75" customHeight="1" x14ac:dyDescent="0.15"/>
    <row r="509" ht="21.75" customHeight="1" x14ac:dyDescent="0.15"/>
    <row r="510" ht="21.75" customHeight="1" x14ac:dyDescent="0.15"/>
    <row r="511" ht="21.75" customHeight="1" x14ac:dyDescent="0.15"/>
    <row r="512" ht="21.75" customHeight="1" x14ac:dyDescent="0.15"/>
    <row r="513" ht="21.75" customHeight="1" x14ac:dyDescent="0.15"/>
    <row r="514" ht="21.75" customHeight="1" x14ac:dyDescent="0.15"/>
    <row r="515" ht="21.75" customHeight="1" x14ac:dyDescent="0.15"/>
    <row r="516" ht="21.75" customHeight="1" x14ac:dyDescent="0.15"/>
    <row r="517" ht="21.75" customHeight="1" x14ac:dyDescent="0.15"/>
    <row r="518" ht="21.75" customHeight="1" x14ac:dyDescent="0.15"/>
    <row r="519" ht="21.75" customHeight="1" x14ac:dyDescent="0.15"/>
    <row r="520" ht="21.75" customHeight="1" x14ac:dyDescent="0.15"/>
    <row r="521" ht="21.75" customHeight="1" x14ac:dyDescent="0.15"/>
    <row r="522" ht="21.75" customHeight="1" x14ac:dyDescent="0.15"/>
    <row r="523" ht="21.75" customHeight="1" x14ac:dyDescent="0.15"/>
    <row r="524" ht="21.75" customHeight="1" x14ac:dyDescent="0.15"/>
    <row r="525" ht="21.75" customHeight="1" x14ac:dyDescent="0.15"/>
    <row r="526" ht="21.75" customHeight="1" x14ac:dyDescent="0.15"/>
    <row r="527" ht="21.75" customHeight="1" x14ac:dyDescent="0.15"/>
    <row r="528" ht="21.75" customHeight="1" x14ac:dyDescent="0.15"/>
    <row r="529" ht="21.75" customHeight="1" x14ac:dyDescent="0.15"/>
    <row r="530" ht="21.75" customHeight="1" x14ac:dyDescent="0.15"/>
    <row r="531" ht="21.75" customHeight="1" x14ac:dyDescent="0.15"/>
  </sheetData>
  <sheetProtection algorithmName="SHA-512" hashValue="3mVcL/j+eBleWMfxLQk425dF6v0NJUDt78W42TEvIu1xd/yFJGFCtvsouAbqRU5bT+aYTmu3iN2EkgNZkeoNKQ==" saltValue="MRqKCriIPLtUJSRFe9zvGA==" spinCount="100000" sheet="1" selectLockedCells="1"/>
  <mergeCells count="13">
    <mergeCell ref="A65:B65"/>
    <mergeCell ref="D65:G65"/>
    <mergeCell ref="A2:D2"/>
    <mergeCell ref="A63:H63"/>
    <mergeCell ref="A83:H83"/>
    <mergeCell ref="A26:B26"/>
    <mergeCell ref="A45:B45"/>
    <mergeCell ref="D45:G45"/>
    <mergeCell ref="A4:G4"/>
    <mergeCell ref="A25:G25"/>
    <mergeCell ref="A6:B6"/>
    <mergeCell ref="D6:G6"/>
    <mergeCell ref="A24:G24"/>
  </mergeCells>
  <phoneticPr fontId="4"/>
  <conditionalFormatting sqref="E30:E41">
    <cfRule type="expression" dxfId="111" priority="27">
      <formula>$G$29</formula>
    </cfRule>
  </conditionalFormatting>
  <conditionalFormatting sqref="F10:F21">
    <cfRule type="cellIs" dxfId="108" priority="12" operator="lessThan">
      <formula>35</formula>
    </cfRule>
  </conditionalFormatting>
  <conditionalFormatting sqref="F49:F60 F69:F80">
    <cfRule type="cellIs" dxfId="107" priority="1" operator="between">
      <formula>41</formula>
      <formula>122</formula>
    </cfRule>
  </conditionalFormatting>
  <dataValidations count="3">
    <dataValidation type="date" operator="greaterThanOrEqual" allowBlank="1" showInputMessage="1" showErrorMessage="1" errorTitle="申込できません" sqref="E68 E48" xr:uid="{3BA4BCD4-1D91-4DD9-8753-2CFFE9F80430}">
      <formula1>$I$12</formula1>
    </dataValidation>
    <dataValidation type="list" allowBlank="1" showInputMessage="1" showErrorMessage="1" sqref="C5" xr:uid="{4B3413E7-663F-1340-8331-B824A22CD70D}">
      <formula1>#REF!</formula1>
    </dataValidation>
    <dataValidation type="list" allowBlank="1" showInputMessage="1" showErrorMessage="1" sqref="H69:H80 H49:H60" xr:uid="{CB9078ED-7130-48FD-BF68-69547535B1BF}">
      <formula1>"〇"</formula1>
    </dataValidation>
  </dataValidations>
  <printOptions horizontalCentered="1"/>
  <pageMargins left="0.43307086614173229" right="0.23622047244094491" top="0.74803149606299213" bottom="0.74803149606299213" header="0.31496062992125984" footer="0.31496062992125984"/>
  <pageSetup paperSize="9" scale="81" fitToHeight="2" orientation="portrait" r:id="rId1"/>
  <rowBreaks count="1" manualBreakCount="1">
    <brk id="44" max="16383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operator="greaterThan" id="{F042CF33-756F-4E6A-A612-F0084B9B188C}">
            <xm:f>Facesheet!$E$10</xm:f>
            <x14:dxf>
              <font>
                <b/>
                <i val="0"/>
                <color rgb="FFFF0000"/>
              </font>
              <fill>
                <patternFill patternType="solid">
                  <fgColor auto="1"/>
                  <bgColor rgb="FFFFCCCC"/>
                </patternFill>
              </fill>
            </x14:dxf>
          </x14:cfRule>
          <xm:sqref>E10:E21</xm:sqref>
        </x14:conditionalFormatting>
        <x14:conditionalFormatting xmlns:xm="http://schemas.microsoft.com/office/excel/2006/main">
          <x14:cfRule type="cellIs" priority="5" operator="between" id="{2B1A343F-EDF0-4A54-A511-48AD6E31535E}">
            <xm:f>Facesheet!$E$18</xm:f>
            <xm:f>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E49:E60</xm:sqref>
        </x14:conditionalFormatting>
        <x14:conditionalFormatting xmlns:xm="http://schemas.microsoft.com/office/excel/2006/main">
          <x14:cfRule type="cellIs" priority="8" operator="between" id="{2C27D8A9-15C1-413B-B2E4-CEE8D748BA6F}">
            <xm:f>Facesheet!$E$18</xm:f>
            <xm:f>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E69:E80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0FBD1-5CC1-4FF4-AD64-4242A40F1B4C}">
  <dimension ref="C3:E62"/>
  <sheetViews>
    <sheetView workbookViewId="0">
      <selection activeCell="E6" sqref="E6"/>
    </sheetView>
  </sheetViews>
  <sheetFormatPr defaultRowHeight="13.5" x14ac:dyDescent="0.15"/>
  <cols>
    <col min="5" max="5" width="55" customWidth="1"/>
  </cols>
  <sheetData>
    <row r="3" spans="3:5" x14ac:dyDescent="0.15">
      <c r="C3" t="str">
        <f>IF('1.バスケ'!C9="", "", '1.バスケ'!C9)</f>
        <v/>
      </c>
    </row>
    <row r="4" spans="3:5" x14ac:dyDescent="0.15">
      <c r="C4" t="str">
        <f>IF('1.バスケ'!C10="", "", '1.バスケ'!C10)</f>
        <v/>
      </c>
    </row>
    <row r="5" spans="3:5" x14ac:dyDescent="0.15">
      <c r="C5" t="str">
        <f>IF('1.バスケ'!C11="", "", '1.バスケ'!C11)</f>
        <v/>
      </c>
      <c r="E5" t="s">
        <v>284</v>
      </c>
    </row>
    <row r="6" spans="3:5" x14ac:dyDescent="0.15">
      <c r="C6" t="str">
        <f>IF('1.バスケ'!C12="", "", '1.バスケ'!C12)</f>
        <v/>
      </c>
    </row>
    <row r="7" spans="3:5" x14ac:dyDescent="0.15">
      <c r="C7" t="str">
        <f>IF('1.バスケ'!C13="", "", '1.バスケ'!C13)</f>
        <v/>
      </c>
    </row>
    <row r="8" spans="3:5" x14ac:dyDescent="0.15">
      <c r="C8" t="str">
        <f>IF('1.バスケ'!C14="", "", '1.バスケ'!C14)</f>
        <v/>
      </c>
    </row>
    <row r="9" spans="3:5" x14ac:dyDescent="0.15">
      <c r="C9" t="str">
        <f>IF('1.バスケ'!C15="", "", '1.バスケ'!C15)</f>
        <v/>
      </c>
    </row>
    <row r="10" spans="3:5" x14ac:dyDescent="0.15">
      <c r="C10" t="str">
        <f>IF('1.バスケ'!C16="", "", '1.バスケ'!C16)</f>
        <v/>
      </c>
    </row>
    <row r="11" spans="3:5" x14ac:dyDescent="0.15">
      <c r="C11" t="str">
        <f>IF('1.バスケ'!C17="", "", '1.バスケ'!C17)</f>
        <v/>
      </c>
    </row>
    <row r="12" spans="3:5" x14ac:dyDescent="0.15">
      <c r="C12" t="str">
        <f>IF('1.バスケ'!C18="", "", '1.バスケ'!C18)</f>
        <v/>
      </c>
    </row>
    <row r="13" spans="3:5" x14ac:dyDescent="0.15">
      <c r="C13" t="str">
        <f>IF('1.バスケ'!C19="", "", '1.バスケ'!C19)</f>
        <v/>
      </c>
    </row>
    <row r="14" spans="3:5" x14ac:dyDescent="0.15">
      <c r="C14" t="str">
        <f>IF('1.バスケ'!C20="", "", '1.バスケ'!C20)</f>
        <v/>
      </c>
    </row>
    <row r="15" spans="3:5" x14ac:dyDescent="0.15">
      <c r="C15" t="str">
        <f>IF('1.バスケ'!C21="", "", '1.バスケ'!C21)</f>
        <v/>
      </c>
    </row>
    <row r="16" spans="3:5" x14ac:dyDescent="0.15">
      <c r="C16" t="str">
        <f>IF('1.バスケ'!C22="", "", '1.バスケ'!C22)</f>
        <v/>
      </c>
    </row>
    <row r="17" spans="3:3" x14ac:dyDescent="0.15">
      <c r="C17" t="str">
        <f>IF('1.バスケ'!C23="", "", '1.バスケ'!C23)</f>
        <v/>
      </c>
    </row>
    <row r="18" spans="3:3" x14ac:dyDescent="0.15">
      <c r="C18" t="str">
        <f>IF('1.バスケ'!C29="", "", '1.バスケ'!C29)</f>
        <v/>
      </c>
    </row>
    <row r="19" spans="3:3" x14ac:dyDescent="0.15">
      <c r="C19" t="str">
        <f>IF('1.バスケ'!C30="", "", '1.バスケ'!C30)</f>
        <v/>
      </c>
    </row>
    <row r="20" spans="3:3" x14ac:dyDescent="0.15">
      <c r="C20" t="str">
        <f>IF('1.バスケ'!C31="", "", '1.バスケ'!C31)</f>
        <v/>
      </c>
    </row>
    <row r="21" spans="3:3" x14ac:dyDescent="0.15">
      <c r="C21" t="str">
        <f>IF('1.バスケ'!C32="", "", '1.バスケ'!C32)</f>
        <v/>
      </c>
    </row>
    <row r="22" spans="3:3" x14ac:dyDescent="0.15">
      <c r="C22" t="str">
        <f>IF('1.バスケ'!C33="", "", '1.バスケ'!C33)</f>
        <v/>
      </c>
    </row>
    <row r="23" spans="3:3" x14ac:dyDescent="0.15">
      <c r="C23" t="str">
        <f>IF('1.バスケ'!C34="", "", '1.バスケ'!C34)</f>
        <v/>
      </c>
    </row>
    <row r="24" spans="3:3" x14ac:dyDescent="0.15">
      <c r="C24" t="str">
        <f>IF('1.バスケ'!C35="", "", '1.バスケ'!C35)</f>
        <v/>
      </c>
    </row>
    <row r="25" spans="3:3" x14ac:dyDescent="0.15">
      <c r="C25" t="str">
        <f>IF('1.バスケ'!C36="", "", '1.バスケ'!C36)</f>
        <v/>
      </c>
    </row>
    <row r="26" spans="3:3" x14ac:dyDescent="0.15">
      <c r="C26" t="str">
        <f>IF('1.バスケ'!C37="", "", '1.バスケ'!C37)</f>
        <v/>
      </c>
    </row>
    <row r="27" spans="3:3" x14ac:dyDescent="0.15">
      <c r="C27" t="str">
        <f>IF('1.バスケ'!C38="", "", '1.バスケ'!C38)</f>
        <v/>
      </c>
    </row>
    <row r="28" spans="3:3" x14ac:dyDescent="0.15">
      <c r="C28" t="str">
        <f>IF('1.バスケ'!C39="", "", '1.バスケ'!C39)</f>
        <v/>
      </c>
    </row>
    <row r="29" spans="3:3" x14ac:dyDescent="0.15">
      <c r="C29" t="str">
        <f>IF('1.バスケ'!C40="", "", '1.バスケ'!C40)</f>
        <v/>
      </c>
    </row>
    <row r="30" spans="3:3" x14ac:dyDescent="0.15">
      <c r="C30" t="str">
        <f>IF('1.バスケ'!C41="", "", '1.バスケ'!C41)</f>
        <v/>
      </c>
    </row>
    <row r="31" spans="3:3" x14ac:dyDescent="0.15">
      <c r="C31" t="str">
        <f>IF('1.バスケ'!C42="", "", '1.バスケ'!C42)</f>
        <v/>
      </c>
    </row>
    <row r="32" spans="3:3" x14ac:dyDescent="0.15">
      <c r="C32" t="str">
        <f>IF('1.バスケ'!C43="", "", '1.バスケ'!C43)</f>
        <v/>
      </c>
    </row>
    <row r="33" spans="3:3" x14ac:dyDescent="0.15">
      <c r="C33" t="str">
        <f>IF('1.バスケ'!C48="", "", '1.バスケ'!C48)</f>
        <v/>
      </c>
    </row>
    <row r="34" spans="3:3" x14ac:dyDescent="0.15">
      <c r="C34" t="str">
        <f>IF('1.バスケ'!C49="", "", '1.バスケ'!C49)</f>
        <v/>
      </c>
    </row>
    <row r="35" spans="3:3" x14ac:dyDescent="0.15">
      <c r="C35" t="str">
        <f>IF('1.バスケ'!C50="", "", '1.バスケ'!C50)</f>
        <v/>
      </c>
    </row>
    <row r="36" spans="3:3" x14ac:dyDescent="0.15">
      <c r="C36" t="str">
        <f>IF('1.バスケ'!C51="", "", '1.バスケ'!C51)</f>
        <v/>
      </c>
    </row>
    <row r="37" spans="3:3" x14ac:dyDescent="0.15">
      <c r="C37" t="str">
        <f>IF('1.バスケ'!C52="", "", '1.バスケ'!C52)</f>
        <v/>
      </c>
    </row>
    <row r="38" spans="3:3" x14ac:dyDescent="0.15">
      <c r="C38" t="str">
        <f>IF('1.バスケ'!C53="", "", '1.バスケ'!C53)</f>
        <v/>
      </c>
    </row>
    <row r="39" spans="3:3" x14ac:dyDescent="0.15">
      <c r="C39" t="str">
        <f>IF('1.バスケ'!C54="", "", '1.バスケ'!C54)</f>
        <v/>
      </c>
    </row>
    <row r="40" spans="3:3" x14ac:dyDescent="0.15">
      <c r="C40" t="str">
        <f>IF('1.バスケ'!C55="", "", '1.バスケ'!C55)</f>
        <v/>
      </c>
    </row>
    <row r="41" spans="3:3" x14ac:dyDescent="0.15">
      <c r="C41" t="str">
        <f>IF('1.バスケ'!C56="", "", '1.バスケ'!C56)</f>
        <v/>
      </c>
    </row>
    <row r="42" spans="3:3" x14ac:dyDescent="0.15">
      <c r="C42" t="str">
        <f>IF('1.バスケ'!C57="", "", '1.バスケ'!C57)</f>
        <v/>
      </c>
    </row>
    <row r="43" spans="3:3" x14ac:dyDescent="0.15">
      <c r="C43" t="str">
        <f>IF('1.バスケ'!C58="", "", '1.バスケ'!C58)</f>
        <v/>
      </c>
    </row>
    <row r="44" spans="3:3" x14ac:dyDescent="0.15">
      <c r="C44" t="str">
        <f>IF('1.バスケ'!C59="", "", '1.バスケ'!C59)</f>
        <v/>
      </c>
    </row>
    <row r="45" spans="3:3" x14ac:dyDescent="0.15">
      <c r="C45" t="str">
        <f>IF('1.バスケ'!C60="", "", '1.バスケ'!C60)</f>
        <v/>
      </c>
    </row>
    <row r="46" spans="3:3" x14ac:dyDescent="0.15">
      <c r="C46" t="str">
        <f>IF('1.バスケ'!C61="", "", '1.バスケ'!C61)</f>
        <v/>
      </c>
    </row>
    <row r="47" spans="3:3" x14ac:dyDescent="0.15">
      <c r="C47" t="str">
        <f>IF('1.バスケ'!C62="", "", '1.バスケ'!C62)</f>
        <v/>
      </c>
    </row>
    <row r="48" spans="3:3" x14ac:dyDescent="0.15">
      <c r="C48" t="str">
        <f>IF('1.バスケ'!C68="", "", '1.バスケ'!C68)</f>
        <v/>
      </c>
    </row>
    <row r="49" spans="3:3" x14ac:dyDescent="0.15">
      <c r="C49" t="str">
        <f>IF('1.バスケ'!C69="", "", '1.バスケ'!C69)</f>
        <v/>
      </c>
    </row>
    <row r="50" spans="3:3" x14ac:dyDescent="0.15">
      <c r="C50" t="str">
        <f>IF('1.バスケ'!C70="", "", '1.バスケ'!C70)</f>
        <v/>
      </c>
    </row>
    <row r="51" spans="3:3" x14ac:dyDescent="0.15">
      <c r="C51" t="str">
        <f>IF('1.バスケ'!C71="", "", '1.バスケ'!C71)</f>
        <v/>
      </c>
    </row>
    <row r="52" spans="3:3" x14ac:dyDescent="0.15">
      <c r="C52" t="str">
        <f>IF('1.バスケ'!C72="", "", '1.バスケ'!C72)</f>
        <v/>
      </c>
    </row>
    <row r="53" spans="3:3" x14ac:dyDescent="0.15">
      <c r="C53" t="str">
        <f>IF('1.バスケ'!C73="", "", '1.バスケ'!C73)</f>
        <v/>
      </c>
    </row>
    <row r="54" spans="3:3" x14ac:dyDescent="0.15">
      <c r="C54" t="str">
        <f>IF('1.バスケ'!C74="", "", '1.バスケ'!C74)</f>
        <v/>
      </c>
    </row>
    <row r="55" spans="3:3" x14ac:dyDescent="0.15">
      <c r="C55" t="str">
        <f>IF('1.バスケ'!C75="", "", '1.バスケ'!C75)</f>
        <v/>
      </c>
    </row>
    <row r="56" spans="3:3" x14ac:dyDescent="0.15">
      <c r="C56" t="str">
        <f>IF('1.バスケ'!C76="", "", '1.バスケ'!C76)</f>
        <v/>
      </c>
    </row>
    <row r="57" spans="3:3" x14ac:dyDescent="0.15">
      <c r="C57" t="str">
        <f>IF('1.バスケ'!C77="", "", '1.バスケ'!C77)</f>
        <v/>
      </c>
    </row>
    <row r="58" spans="3:3" x14ac:dyDescent="0.15">
      <c r="C58" t="str">
        <f>IF('1.バスケ'!C78="", "", '1.バスケ'!C78)</f>
        <v/>
      </c>
    </row>
    <row r="59" spans="3:3" x14ac:dyDescent="0.15">
      <c r="C59" t="str">
        <f>IF('1.バスケ'!C79="", "", '1.バスケ'!C79)</f>
        <v/>
      </c>
    </row>
    <row r="60" spans="3:3" x14ac:dyDescent="0.15">
      <c r="C60" t="str">
        <f>IF('1.バスケ'!C80="", "", '1.バスケ'!C80)</f>
        <v/>
      </c>
    </row>
    <row r="61" spans="3:3" x14ac:dyDescent="0.15">
      <c r="C61" t="str">
        <f>IF('1.バスケ'!C81="", "", '1.バスケ'!C81)</f>
        <v/>
      </c>
    </row>
    <row r="62" spans="3:3" x14ac:dyDescent="0.15">
      <c r="C62" t="str">
        <f>IF('1.バスケ'!C82="", "", '1.バスケ'!C82)</f>
        <v/>
      </c>
    </row>
  </sheetData>
  <phoneticPr fontId="4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9"/>
  <dimension ref="A1:Y534"/>
  <sheetViews>
    <sheetView view="pageBreakPreview" zoomScale="25" zoomScaleNormal="100" zoomScaleSheetLayoutView="25" workbookViewId="0">
      <pane ySplit="5" topLeftCell="A12" activePane="bottomLeft" state="frozen"/>
      <selection activeCell="E78" sqref="E78"/>
      <selection pane="bottomLeft" activeCell="G100" sqref="G100:G114"/>
    </sheetView>
  </sheetViews>
  <sheetFormatPr defaultColWidth="9" defaultRowHeight="13.5" x14ac:dyDescent="0.15"/>
  <cols>
    <col min="1" max="1" width="11.125" style="8" customWidth="1"/>
    <col min="2" max="2" width="7.75" style="8" customWidth="1"/>
    <col min="3" max="3" width="17.125" style="8" customWidth="1"/>
    <col min="4" max="4" width="11.125" style="8" customWidth="1"/>
    <col min="5" max="5" width="12.375" style="32" customWidth="1"/>
    <col min="6" max="6" width="7.375" style="8" customWidth="1"/>
    <col min="7" max="7" width="35.375" style="8" customWidth="1"/>
    <col min="8" max="8" width="6.375" style="8" customWidth="1"/>
    <col min="9" max="24" width="3.625" style="8" customWidth="1"/>
    <col min="25" max="25" width="20.125" style="8" customWidth="1"/>
    <col min="26" max="107" width="3.625" style="8" customWidth="1"/>
    <col min="108" max="16384" width="9" style="8"/>
  </cols>
  <sheetData>
    <row r="1" spans="1:25" ht="14.25" x14ac:dyDescent="0.15">
      <c r="G1" s="126" t="s">
        <v>104</v>
      </c>
    </row>
    <row r="2" spans="1:25" ht="18.75" x14ac:dyDescent="0.15">
      <c r="A2" s="474" t="str">
        <f>"第"&amp;Facesheet!$B$2&amp;"回福岡県民スポーツ大会"</f>
        <v>第69回福岡県民スポーツ大会</v>
      </c>
      <c r="B2" s="474"/>
      <c r="C2" s="474"/>
      <c r="D2" s="474"/>
      <c r="G2" s="126"/>
    </row>
    <row r="4" spans="1:25" ht="25.5" x14ac:dyDescent="0.15">
      <c r="A4" s="482" t="s">
        <v>7</v>
      </c>
      <c r="B4" s="483"/>
      <c r="C4" s="483"/>
      <c r="D4" s="483"/>
      <c r="E4" s="483"/>
      <c r="F4" s="483"/>
      <c r="G4" s="483"/>
    </row>
    <row r="5" spans="1:25" s="7" customFormat="1" ht="21.75" customHeight="1" x14ac:dyDescent="0.15">
      <c r="A5" s="141" t="s">
        <v>19</v>
      </c>
      <c r="B5" s="142" t="s">
        <v>105</v>
      </c>
      <c r="C5" s="143">
        <f>①役員名簿!$B$7</f>
        <v>0</v>
      </c>
      <c r="D5" s="144" t="s">
        <v>102</v>
      </c>
      <c r="E5" s="125"/>
    </row>
    <row r="6" spans="1:25" s="7" customFormat="1" ht="24" customHeight="1" x14ac:dyDescent="0.15">
      <c r="A6" s="472" t="s">
        <v>106</v>
      </c>
      <c r="B6" s="472"/>
      <c r="C6" s="66" t="s">
        <v>107</v>
      </c>
      <c r="D6" s="473" t="s">
        <v>108</v>
      </c>
      <c r="E6" s="473"/>
      <c r="F6" s="473"/>
      <c r="G6" s="473"/>
    </row>
    <row r="7" spans="1:25" s="7" customFormat="1" ht="7.5" customHeight="1" x14ac:dyDescent="0.15">
      <c r="C7" s="145"/>
      <c r="D7" s="484"/>
      <c r="E7" s="484"/>
      <c r="F7" s="484"/>
      <c r="G7" s="484"/>
    </row>
    <row r="8" spans="1:25" s="7" customFormat="1" ht="21.75" customHeight="1" x14ac:dyDescent="0.15">
      <c r="A8" s="146"/>
      <c r="B8" s="146" t="s">
        <v>4</v>
      </c>
      <c r="C8" s="146" t="s">
        <v>37</v>
      </c>
      <c r="D8" s="147" t="s">
        <v>109</v>
      </c>
      <c r="E8" s="148" t="s">
        <v>110</v>
      </c>
      <c r="F8" s="149" t="s">
        <v>26</v>
      </c>
      <c r="G8" s="146" t="s">
        <v>111</v>
      </c>
    </row>
    <row r="9" spans="1:25" s="7" customFormat="1" ht="21.75" customHeight="1" x14ac:dyDescent="0.15">
      <c r="A9" s="105" t="s">
        <v>49</v>
      </c>
      <c r="B9" s="150"/>
      <c r="C9" s="80"/>
      <c r="D9" s="151"/>
      <c r="E9" s="23"/>
      <c r="F9" s="152" t="str">
        <f>IF(E9="","",DATEDIF(E9,Facesheet!$B$3,"Y"))</f>
        <v/>
      </c>
      <c r="G9" s="14"/>
      <c r="H9" s="153"/>
    </row>
    <row r="10" spans="1:25" s="7" customFormat="1" ht="21.75" customHeight="1" x14ac:dyDescent="0.15">
      <c r="A10" s="105" t="s">
        <v>50</v>
      </c>
      <c r="B10" s="75"/>
      <c r="C10" s="80"/>
      <c r="D10" s="9"/>
      <c r="E10" s="23"/>
      <c r="F10" s="152" t="str">
        <f>IF(E10="","",DATEDIF(E10,Facesheet!$B$3,"Y"))</f>
        <v/>
      </c>
      <c r="G10" s="14"/>
      <c r="Y10" s="216"/>
    </row>
    <row r="11" spans="1:25" s="7" customFormat="1" ht="21.75" customHeight="1" x14ac:dyDescent="0.15">
      <c r="A11" s="105" t="s">
        <v>50</v>
      </c>
      <c r="B11" s="75"/>
      <c r="C11" s="80"/>
      <c r="D11" s="9"/>
      <c r="E11" s="23"/>
      <c r="F11" s="152" t="str">
        <f>IF(E11="","",DATEDIF(E11,Facesheet!$B$3,"Y"))</f>
        <v/>
      </c>
      <c r="G11" s="14"/>
      <c r="Y11" s="216"/>
    </row>
    <row r="12" spans="1:25" s="7" customFormat="1" ht="21.75" customHeight="1" x14ac:dyDescent="0.15">
      <c r="A12" s="105" t="s">
        <v>50</v>
      </c>
      <c r="B12" s="75"/>
      <c r="C12" s="80"/>
      <c r="D12" s="9"/>
      <c r="E12" s="23"/>
      <c r="F12" s="152" t="str">
        <f>IF(E12="","",DATEDIF(E12,Facesheet!$B$3,"Y"))</f>
        <v/>
      </c>
      <c r="G12" s="14"/>
    </row>
    <row r="13" spans="1:25" s="7" customFormat="1" ht="21.75" customHeight="1" x14ac:dyDescent="0.15">
      <c r="A13" s="105" t="s">
        <v>50</v>
      </c>
      <c r="B13" s="75"/>
      <c r="C13" s="80"/>
      <c r="D13" s="9"/>
      <c r="E13" s="23"/>
      <c r="F13" s="152" t="str">
        <f>IF(E13="","",DATEDIF(E13,Facesheet!$B$3,"Y"))</f>
        <v/>
      </c>
      <c r="G13" s="14"/>
    </row>
    <row r="14" spans="1:25" s="7" customFormat="1" ht="21.75" customHeight="1" x14ac:dyDescent="0.15">
      <c r="A14" s="105" t="s">
        <v>50</v>
      </c>
      <c r="B14" s="75"/>
      <c r="C14" s="80"/>
      <c r="D14" s="9"/>
      <c r="E14" s="23"/>
      <c r="F14" s="152" t="str">
        <f>IF(E14="","",DATEDIF(E14,Facesheet!$B$3,"Y"))</f>
        <v/>
      </c>
      <c r="G14" s="14"/>
    </row>
    <row r="15" spans="1:25" s="7" customFormat="1" ht="21.75" customHeight="1" x14ac:dyDescent="0.15">
      <c r="A15" s="105" t="s">
        <v>50</v>
      </c>
      <c r="B15" s="75"/>
      <c r="C15" s="80"/>
      <c r="D15" s="9"/>
      <c r="E15" s="23"/>
      <c r="F15" s="152" t="str">
        <f>IF(E15="","",DATEDIF(E15,Facesheet!$B$3,"Y"))</f>
        <v/>
      </c>
      <c r="G15" s="14"/>
      <c r="Y15" s="215"/>
    </row>
    <row r="16" spans="1:25" s="7" customFormat="1" ht="21.75" customHeight="1" x14ac:dyDescent="0.15">
      <c r="A16" s="105" t="s">
        <v>50</v>
      </c>
      <c r="B16" s="75"/>
      <c r="C16" s="80"/>
      <c r="D16" s="9"/>
      <c r="E16" s="23"/>
      <c r="F16" s="152" t="str">
        <f>IF(E16="","",DATEDIF(E16,Facesheet!$B$3,"Y"))</f>
        <v/>
      </c>
      <c r="G16" s="14"/>
    </row>
    <row r="17" spans="1:8" s="7" customFormat="1" ht="21.75" customHeight="1" x14ac:dyDescent="0.15">
      <c r="A17" s="105" t="s">
        <v>50</v>
      </c>
      <c r="B17" s="75"/>
      <c r="C17" s="80"/>
      <c r="D17" s="9"/>
      <c r="E17" s="23"/>
      <c r="F17" s="152" t="str">
        <f>IF(E17="","",DATEDIF(E17,Facesheet!$B$3,"Y"))</f>
        <v/>
      </c>
      <c r="G17" s="14"/>
    </row>
    <row r="18" spans="1:8" s="7" customFormat="1" ht="21.75" customHeight="1" x14ac:dyDescent="0.15">
      <c r="A18" s="105" t="s">
        <v>50</v>
      </c>
      <c r="B18" s="75"/>
      <c r="C18" s="80"/>
      <c r="D18" s="9"/>
      <c r="E18" s="23"/>
      <c r="F18" s="152" t="str">
        <f>IF(E18="","",DATEDIF(E18,Facesheet!$B$3,"Y"))</f>
        <v/>
      </c>
      <c r="G18" s="14"/>
    </row>
    <row r="19" spans="1:8" s="7" customFormat="1" ht="21.75" customHeight="1" x14ac:dyDescent="0.15">
      <c r="A19" s="105" t="s">
        <v>50</v>
      </c>
      <c r="B19" s="75"/>
      <c r="C19" s="80"/>
      <c r="D19" s="9"/>
      <c r="E19" s="23"/>
      <c r="F19" s="152" t="str">
        <f>IF(E19="","",DATEDIF(E19,Facesheet!$B$3,"Y"))</f>
        <v/>
      </c>
      <c r="G19" s="14"/>
    </row>
    <row r="20" spans="1:8" s="7" customFormat="1" ht="21.75" customHeight="1" x14ac:dyDescent="0.15">
      <c r="A20" s="105" t="s">
        <v>50</v>
      </c>
      <c r="B20" s="75"/>
      <c r="C20" s="80"/>
      <c r="D20" s="9"/>
      <c r="E20" s="23"/>
      <c r="F20" s="152" t="str">
        <f>IF(E20="","",DATEDIF(E20,Facesheet!$B$3,"Y"))</f>
        <v/>
      </c>
      <c r="G20" s="14"/>
    </row>
    <row r="21" spans="1:8" s="7" customFormat="1" ht="21.75" customHeight="1" x14ac:dyDescent="0.15">
      <c r="A21" s="105" t="s">
        <v>50</v>
      </c>
      <c r="B21" s="75"/>
      <c r="C21" s="80"/>
      <c r="D21" s="9"/>
      <c r="E21" s="23"/>
      <c r="F21" s="152" t="str">
        <f>IF(E21="","",DATEDIF(E21,Facesheet!$B$3,"Y"))</f>
        <v/>
      </c>
      <c r="G21" s="14"/>
    </row>
    <row r="22" spans="1:8" s="7" customFormat="1" ht="21.75" customHeight="1" x14ac:dyDescent="0.15">
      <c r="A22" s="105" t="s">
        <v>50</v>
      </c>
      <c r="B22" s="75"/>
      <c r="C22" s="80"/>
      <c r="D22" s="9"/>
      <c r="E22" s="23"/>
      <c r="F22" s="152" t="str">
        <f>IF(E22="","",DATEDIF(E22,Facesheet!$B$3,"Y"))</f>
        <v/>
      </c>
      <c r="G22" s="14"/>
    </row>
    <row r="23" spans="1:8" s="7" customFormat="1" ht="21.75" customHeight="1" x14ac:dyDescent="0.15">
      <c r="A23" s="105" t="s">
        <v>50</v>
      </c>
      <c r="B23" s="75"/>
      <c r="C23" s="80"/>
      <c r="D23" s="9"/>
      <c r="E23" s="23"/>
      <c r="F23" s="152" t="str">
        <f>IF(E23="","",DATEDIF(E23,Facesheet!$B$3,"Y"))</f>
        <v/>
      </c>
      <c r="G23" s="14"/>
    </row>
    <row r="24" spans="1:8" s="7" customFormat="1" ht="21.75" customHeight="1" x14ac:dyDescent="0.15">
      <c r="A24" s="105" t="s">
        <v>50</v>
      </c>
      <c r="B24" s="75"/>
      <c r="C24" s="80"/>
      <c r="D24" s="9"/>
      <c r="E24" s="23"/>
      <c r="F24" s="152" t="str">
        <f>IF(E24="","",DATEDIF(E24,Facesheet!$B$3,"Y"))</f>
        <v/>
      </c>
      <c r="G24" s="14"/>
    </row>
    <row r="25" spans="1:8" s="7" customFormat="1" ht="21.75" customHeight="1" x14ac:dyDescent="0.15">
      <c r="A25" s="105" t="s">
        <v>112</v>
      </c>
      <c r="B25" s="150"/>
      <c r="C25" s="80"/>
      <c r="D25" s="151"/>
      <c r="E25" s="26"/>
      <c r="F25" s="152" t="str">
        <f>IF(E25="","",DATEDIF(E25,Facesheet!$B$3,"Y"))</f>
        <v/>
      </c>
      <c r="G25" s="14"/>
    </row>
    <row r="26" spans="1:8" s="7" customFormat="1" ht="21.75" customHeight="1" x14ac:dyDescent="0.15">
      <c r="A26" s="154" t="s">
        <v>113</v>
      </c>
      <c r="B26" s="150"/>
      <c r="C26" s="80"/>
      <c r="D26" s="151"/>
      <c r="E26" s="26"/>
      <c r="F26" s="152" t="str">
        <f>IF(E26="","",DATEDIF(E26,Facesheet!$B$3,"Y"))</f>
        <v/>
      </c>
      <c r="G26" s="14"/>
    </row>
    <row r="27" spans="1:8" s="7" customFormat="1" ht="21.75" customHeight="1" x14ac:dyDescent="0.15">
      <c r="A27" s="479" t="s">
        <v>122</v>
      </c>
      <c r="B27" s="480"/>
      <c r="C27" s="480"/>
      <c r="D27" s="480"/>
      <c r="E27" s="480"/>
      <c r="F27" s="480"/>
      <c r="G27" s="480"/>
    </row>
    <row r="28" spans="1:8" s="7" customFormat="1" ht="24" customHeight="1" x14ac:dyDescent="0.15">
      <c r="A28" s="485"/>
      <c r="B28" s="485"/>
      <c r="C28" s="485"/>
      <c r="D28" s="485"/>
      <c r="E28" s="485"/>
      <c r="F28" s="485"/>
      <c r="G28" s="485"/>
    </row>
    <row r="29" spans="1:8" ht="24" customHeight="1" x14ac:dyDescent="0.15">
      <c r="A29" s="472" t="s">
        <v>116</v>
      </c>
      <c r="B29" s="472"/>
      <c r="C29" s="66" t="s">
        <v>107</v>
      </c>
      <c r="D29" s="473" t="s">
        <v>108</v>
      </c>
      <c r="E29" s="473"/>
      <c r="F29" s="473"/>
      <c r="G29" s="473"/>
      <c r="H29" s="6"/>
    </row>
    <row r="30" spans="1:8" ht="7.5" customHeight="1" x14ac:dyDescent="0.15">
      <c r="A30" s="7"/>
      <c r="B30" s="7"/>
      <c r="C30" s="7"/>
      <c r="D30" s="7"/>
      <c r="E30" s="125"/>
      <c r="F30" s="7"/>
      <c r="G30" s="153"/>
    </row>
    <row r="31" spans="1:8" ht="21.75" customHeight="1" x14ac:dyDescent="0.15">
      <c r="A31" s="146"/>
      <c r="B31" s="146" t="s">
        <v>4</v>
      </c>
      <c r="C31" s="146" t="s">
        <v>37</v>
      </c>
      <c r="D31" s="147" t="s">
        <v>109</v>
      </c>
      <c r="E31" s="148" t="s">
        <v>110</v>
      </c>
      <c r="F31" s="149" t="s">
        <v>26</v>
      </c>
      <c r="G31" s="146" t="s">
        <v>111</v>
      </c>
    </row>
    <row r="32" spans="1:8" ht="21.75" customHeight="1" x14ac:dyDescent="0.15">
      <c r="A32" s="105" t="s">
        <v>49</v>
      </c>
      <c r="B32" s="150"/>
      <c r="C32" s="80"/>
      <c r="D32" s="151"/>
      <c r="E32" s="26"/>
      <c r="F32" s="152" t="str">
        <f>IF(E32="","",DATEDIF(E32,Facesheet!$B$3,"Y"))</f>
        <v/>
      </c>
      <c r="G32" s="14"/>
    </row>
    <row r="33" spans="1:7" ht="21.75" customHeight="1" x14ac:dyDescent="0.15">
      <c r="A33" s="105" t="s">
        <v>50</v>
      </c>
      <c r="B33" s="75"/>
      <c r="C33" s="80"/>
      <c r="D33" s="9"/>
      <c r="E33" s="23"/>
      <c r="F33" s="152" t="str">
        <f>IF(E33="","",DATEDIF(E33,Facesheet!$B$3,"Y"))</f>
        <v/>
      </c>
      <c r="G33" s="14"/>
    </row>
    <row r="34" spans="1:7" ht="21.75" customHeight="1" x14ac:dyDescent="0.15">
      <c r="A34" s="105" t="s">
        <v>50</v>
      </c>
      <c r="B34" s="75"/>
      <c r="C34" s="80"/>
      <c r="D34" s="9"/>
      <c r="E34" s="23"/>
      <c r="F34" s="152" t="str">
        <f>IF(E34="","",DATEDIF(E34,Facesheet!$B$3,"Y"))</f>
        <v/>
      </c>
      <c r="G34" s="14"/>
    </row>
    <row r="35" spans="1:7" ht="21.75" customHeight="1" x14ac:dyDescent="0.15">
      <c r="A35" s="105" t="s">
        <v>50</v>
      </c>
      <c r="B35" s="75"/>
      <c r="C35" s="80"/>
      <c r="D35" s="9"/>
      <c r="E35" s="23"/>
      <c r="F35" s="152" t="str">
        <f>IF(E35="","",DATEDIF(E35,Facesheet!$B$3,"Y"))</f>
        <v/>
      </c>
      <c r="G35" s="14"/>
    </row>
    <row r="36" spans="1:7" ht="21.75" customHeight="1" x14ac:dyDescent="0.15">
      <c r="A36" s="105" t="s">
        <v>50</v>
      </c>
      <c r="B36" s="75"/>
      <c r="C36" s="80"/>
      <c r="D36" s="9"/>
      <c r="E36" s="23"/>
      <c r="F36" s="152" t="str">
        <f>IF(E36="","",DATEDIF(E36,Facesheet!$B$3,"Y"))</f>
        <v/>
      </c>
      <c r="G36" s="14"/>
    </row>
    <row r="37" spans="1:7" ht="21.75" customHeight="1" x14ac:dyDescent="0.15">
      <c r="A37" s="105" t="s">
        <v>50</v>
      </c>
      <c r="B37" s="75"/>
      <c r="C37" s="80"/>
      <c r="D37" s="9"/>
      <c r="E37" s="23"/>
      <c r="F37" s="152" t="str">
        <f>IF(E37="","",DATEDIF(E37,Facesheet!$B$3,"Y"))</f>
        <v/>
      </c>
      <c r="G37" s="14"/>
    </row>
    <row r="38" spans="1:7" ht="21.75" customHeight="1" x14ac:dyDescent="0.15">
      <c r="A38" s="105" t="s">
        <v>50</v>
      </c>
      <c r="B38" s="75"/>
      <c r="C38" s="80"/>
      <c r="D38" s="9"/>
      <c r="E38" s="23"/>
      <c r="F38" s="152" t="str">
        <f>IF(E38="","",DATEDIF(E38,Facesheet!$B$3,"Y"))</f>
        <v/>
      </c>
      <c r="G38" s="14"/>
    </row>
    <row r="39" spans="1:7" ht="21.75" customHeight="1" x14ac:dyDescent="0.15">
      <c r="A39" s="105" t="s">
        <v>50</v>
      </c>
      <c r="B39" s="75"/>
      <c r="C39" s="80"/>
      <c r="D39" s="9"/>
      <c r="E39" s="23"/>
      <c r="F39" s="152" t="str">
        <f>IF(E39="","",DATEDIF(E39,Facesheet!$B$3,"Y"))</f>
        <v/>
      </c>
      <c r="G39" s="14"/>
    </row>
    <row r="40" spans="1:7" ht="21.75" customHeight="1" x14ac:dyDescent="0.15">
      <c r="A40" s="105" t="s">
        <v>50</v>
      </c>
      <c r="B40" s="75"/>
      <c r="C40" s="80"/>
      <c r="D40" s="9"/>
      <c r="E40" s="23"/>
      <c r="F40" s="152" t="str">
        <f>IF(E40="","",DATEDIF(E40,Facesheet!$B$3,"Y"))</f>
        <v/>
      </c>
      <c r="G40" s="14"/>
    </row>
    <row r="41" spans="1:7" ht="21.75" customHeight="1" x14ac:dyDescent="0.15">
      <c r="A41" s="105" t="s">
        <v>50</v>
      </c>
      <c r="B41" s="75"/>
      <c r="C41" s="80"/>
      <c r="D41" s="9"/>
      <c r="E41" s="23"/>
      <c r="F41" s="152" t="str">
        <f>IF(E41="","",DATEDIF(E41,Facesheet!$B$3,"Y"))</f>
        <v/>
      </c>
      <c r="G41" s="14"/>
    </row>
    <row r="42" spans="1:7" ht="21.75" customHeight="1" x14ac:dyDescent="0.15">
      <c r="A42" s="105" t="s">
        <v>50</v>
      </c>
      <c r="B42" s="75"/>
      <c r="C42" s="80"/>
      <c r="D42" s="9"/>
      <c r="E42" s="23"/>
      <c r="F42" s="152" t="str">
        <f>IF(E42="","",DATEDIF(E42,Facesheet!$B$3,"Y"))</f>
        <v/>
      </c>
      <c r="G42" s="14"/>
    </row>
    <row r="43" spans="1:7" ht="21.75" customHeight="1" x14ac:dyDescent="0.15">
      <c r="A43" s="105" t="s">
        <v>50</v>
      </c>
      <c r="B43" s="75"/>
      <c r="C43" s="80"/>
      <c r="D43" s="9"/>
      <c r="E43" s="23"/>
      <c r="F43" s="152" t="str">
        <f>IF(E43="","",DATEDIF(E43,Facesheet!$B$3,"Y"))</f>
        <v/>
      </c>
      <c r="G43" s="14"/>
    </row>
    <row r="44" spans="1:7" ht="21.75" customHeight="1" x14ac:dyDescent="0.15">
      <c r="A44" s="105" t="s">
        <v>50</v>
      </c>
      <c r="B44" s="75"/>
      <c r="C44" s="80"/>
      <c r="D44" s="9"/>
      <c r="E44" s="23"/>
      <c r="F44" s="152" t="str">
        <f>IF(E44="","",DATEDIF(E44,Facesheet!$B$3,"Y"))</f>
        <v/>
      </c>
      <c r="G44" s="14"/>
    </row>
    <row r="45" spans="1:7" ht="21.75" customHeight="1" x14ac:dyDescent="0.15">
      <c r="A45" s="105" t="s">
        <v>50</v>
      </c>
      <c r="B45" s="75"/>
      <c r="C45" s="80"/>
      <c r="D45" s="9"/>
      <c r="E45" s="23"/>
      <c r="F45" s="152" t="str">
        <f>IF(E45="","",DATEDIF(E45,Facesheet!$B$3,"Y"))</f>
        <v/>
      </c>
      <c r="G45" s="14"/>
    </row>
    <row r="46" spans="1:7" ht="21.75" customHeight="1" x14ac:dyDescent="0.15">
      <c r="A46" s="105" t="s">
        <v>50</v>
      </c>
      <c r="B46" s="75"/>
      <c r="C46" s="80"/>
      <c r="D46" s="9"/>
      <c r="E46" s="23"/>
      <c r="F46" s="152" t="str">
        <f>IF(E46="","",DATEDIF(E46,Facesheet!$B$3,"Y"))</f>
        <v/>
      </c>
      <c r="G46" s="14"/>
    </row>
    <row r="47" spans="1:7" ht="21.75" customHeight="1" x14ac:dyDescent="0.15">
      <c r="A47" s="105" t="s">
        <v>50</v>
      </c>
      <c r="B47" s="75"/>
      <c r="C47" s="80"/>
      <c r="D47" s="9"/>
      <c r="E47" s="23"/>
      <c r="F47" s="152" t="str">
        <f>IF(E47="","",DATEDIF(E47,Facesheet!$B$3,"Y"))</f>
        <v/>
      </c>
      <c r="G47" s="14"/>
    </row>
    <row r="48" spans="1:7" ht="21.75" customHeight="1" x14ac:dyDescent="0.15">
      <c r="A48" s="105" t="s">
        <v>112</v>
      </c>
      <c r="B48" s="150"/>
      <c r="C48" s="80"/>
      <c r="D48" s="151"/>
      <c r="E48" s="26"/>
      <c r="F48" s="152" t="str">
        <f>IF(E48="","",DATEDIF(E48,Facesheet!$B$3,"Y"))</f>
        <v/>
      </c>
      <c r="G48" s="14"/>
    </row>
    <row r="49" spans="1:14" ht="21.75" customHeight="1" x14ac:dyDescent="0.15">
      <c r="A49" s="154" t="s">
        <v>113</v>
      </c>
      <c r="B49" s="150"/>
      <c r="C49" s="80"/>
      <c r="D49" s="151"/>
      <c r="E49" s="26"/>
      <c r="F49" s="152" t="str">
        <f>IF(E49="","",DATEDIF(E49,Facesheet!$B$3,"Y"))</f>
        <v/>
      </c>
      <c r="G49" s="14"/>
    </row>
    <row r="50" spans="1:14" ht="24" customHeight="1" x14ac:dyDescent="0.15">
      <c r="A50" s="7"/>
      <c r="B50" s="7"/>
      <c r="C50" s="7"/>
      <c r="D50" s="7"/>
      <c r="E50" s="125"/>
      <c r="F50" s="7"/>
      <c r="G50" s="7"/>
    </row>
    <row r="51" spans="1:14" ht="24" customHeight="1" x14ac:dyDescent="0.15">
      <c r="A51" s="472" t="s">
        <v>117</v>
      </c>
      <c r="B51" s="472"/>
      <c r="C51" s="66" t="s">
        <v>107</v>
      </c>
      <c r="D51" s="473" t="s">
        <v>108</v>
      </c>
      <c r="E51" s="473"/>
      <c r="F51" s="473"/>
      <c r="G51" s="473"/>
    </row>
    <row r="52" spans="1:14" ht="7.5" customHeight="1" x14ac:dyDescent="0.15">
      <c r="A52" s="7"/>
      <c r="B52" s="7"/>
      <c r="C52" s="7"/>
      <c r="D52" s="7"/>
      <c r="E52" s="125"/>
      <c r="F52" s="7"/>
      <c r="G52" s="7"/>
    </row>
    <row r="53" spans="1:14" ht="21.75" customHeight="1" x14ac:dyDescent="0.15">
      <c r="A53" s="146"/>
      <c r="B53" s="146" t="s">
        <v>4</v>
      </c>
      <c r="C53" s="149" t="s">
        <v>37</v>
      </c>
      <c r="D53" s="147" t="s">
        <v>109</v>
      </c>
      <c r="E53" s="155" t="s">
        <v>110</v>
      </c>
      <c r="F53" s="149" t="s">
        <v>26</v>
      </c>
      <c r="G53" s="146" t="s">
        <v>111</v>
      </c>
      <c r="H53" s="146" t="s">
        <v>118</v>
      </c>
    </row>
    <row r="54" spans="1:14" ht="21.75" customHeight="1" x14ac:dyDescent="0.15">
      <c r="A54" s="105" t="s">
        <v>49</v>
      </c>
      <c r="B54" s="150"/>
      <c r="C54" s="80"/>
      <c r="D54" s="151"/>
      <c r="E54" s="22"/>
      <c r="F54" s="152" t="str">
        <f>IF(E54="","",DATEDIF(E54,Facesheet!$B$3,"Y"))</f>
        <v/>
      </c>
      <c r="G54" s="14"/>
      <c r="H54" s="226"/>
    </row>
    <row r="55" spans="1:14" ht="21.75" customHeight="1" x14ac:dyDescent="0.15">
      <c r="A55" s="105" t="s">
        <v>50</v>
      </c>
      <c r="B55" s="75"/>
      <c r="C55" s="80"/>
      <c r="D55" s="9"/>
      <c r="E55" s="22"/>
      <c r="F55" s="152" t="str">
        <f>IF(E55="","",DATEDIF(E55,Facesheet!$B$3,"Y"))</f>
        <v/>
      </c>
      <c r="G55" s="14"/>
      <c r="H55" s="57"/>
    </row>
    <row r="56" spans="1:14" ht="21.75" customHeight="1" x14ac:dyDescent="0.15">
      <c r="A56" s="105" t="s">
        <v>50</v>
      </c>
      <c r="B56" s="75"/>
      <c r="C56" s="80"/>
      <c r="D56" s="9"/>
      <c r="E56" s="22"/>
      <c r="F56" s="152" t="str">
        <f>IF(E56="","",DATEDIF(E56,Facesheet!$B$3,"Y"))</f>
        <v/>
      </c>
      <c r="G56" s="14"/>
      <c r="H56" s="57"/>
      <c r="N56" s="88"/>
    </row>
    <row r="57" spans="1:14" ht="21.75" customHeight="1" x14ac:dyDescent="0.15">
      <c r="A57" s="105" t="s">
        <v>50</v>
      </c>
      <c r="B57" s="75"/>
      <c r="C57" s="80"/>
      <c r="D57" s="9"/>
      <c r="E57" s="22"/>
      <c r="F57" s="152" t="str">
        <f>IF(E57="","",DATEDIF(E57,Facesheet!$B$3,"Y"))</f>
        <v/>
      </c>
      <c r="G57" s="14"/>
      <c r="H57" s="57"/>
    </row>
    <row r="58" spans="1:14" ht="21.75" customHeight="1" x14ac:dyDescent="0.15">
      <c r="A58" s="105" t="s">
        <v>50</v>
      </c>
      <c r="B58" s="75"/>
      <c r="C58" s="80"/>
      <c r="D58" s="9"/>
      <c r="E58" s="22"/>
      <c r="F58" s="152" t="str">
        <f>IF(E58="","",DATEDIF(E58,Facesheet!$B$3,"Y"))</f>
        <v/>
      </c>
      <c r="G58" s="14"/>
      <c r="H58" s="57"/>
    </row>
    <row r="59" spans="1:14" ht="21.75" customHeight="1" x14ac:dyDescent="0.15">
      <c r="A59" s="105" t="s">
        <v>50</v>
      </c>
      <c r="B59" s="75"/>
      <c r="C59" s="80"/>
      <c r="D59" s="9"/>
      <c r="E59" s="22"/>
      <c r="F59" s="152" t="str">
        <f>IF(E59="","",DATEDIF(E59,Facesheet!$B$3,"Y"))</f>
        <v/>
      </c>
      <c r="G59" s="14"/>
      <c r="H59" s="57"/>
    </row>
    <row r="60" spans="1:14" ht="21.75" customHeight="1" x14ac:dyDescent="0.15">
      <c r="A60" s="105" t="s">
        <v>50</v>
      </c>
      <c r="B60" s="75"/>
      <c r="C60" s="80"/>
      <c r="D60" s="9"/>
      <c r="E60" s="22"/>
      <c r="F60" s="152" t="str">
        <f>IF(E60="","",DATEDIF(E60,Facesheet!$B$3,"Y"))</f>
        <v/>
      </c>
      <c r="G60" s="14"/>
      <c r="H60" s="57"/>
    </row>
    <row r="61" spans="1:14" ht="21.75" customHeight="1" x14ac:dyDescent="0.15">
      <c r="A61" s="105" t="s">
        <v>50</v>
      </c>
      <c r="B61" s="75"/>
      <c r="C61" s="80"/>
      <c r="D61" s="9"/>
      <c r="E61" s="22"/>
      <c r="F61" s="152" t="str">
        <f>IF(E61="","",DATEDIF(E61,Facesheet!$B$3,"Y"))</f>
        <v/>
      </c>
      <c r="G61" s="14"/>
      <c r="H61" s="57"/>
    </row>
    <row r="62" spans="1:14" ht="21.75" customHeight="1" x14ac:dyDescent="0.15">
      <c r="A62" s="105" t="s">
        <v>50</v>
      </c>
      <c r="B62" s="75"/>
      <c r="C62" s="80"/>
      <c r="D62" s="9"/>
      <c r="E62" s="22"/>
      <c r="F62" s="152" t="str">
        <f>IF(E62="","",DATEDIF(E62,Facesheet!$B$3,"Y"))</f>
        <v/>
      </c>
      <c r="G62" s="14"/>
      <c r="H62" s="57"/>
    </row>
    <row r="63" spans="1:14" ht="21.75" customHeight="1" x14ac:dyDescent="0.15">
      <c r="A63" s="105" t="s">
        <v>50</v>
      </c>
      <c r="B63" s="75"/>
      <c r="C63" s="80"/>
      <c r="D63" s="9"/>
      <c r="E63" s="22"/>
      <c r="F63" s="152" t="str">
        <f>IF(E63="","",DATEDIF(E63,Facesheet!$B$3,"Y"))</f>
        <v/>
      </c>
      <c r="G63" s="14"/>
      <c r="H63" s="57"/>
    </row>
    <row r="64" spans="1:14" ht="21.75" customHeight="1" x14ac:dyDescent="0.15">
      <c r="A64" s="105" t="s">
        <v>50</v>
      </c>
      <c r="B64" s="75"/>
      <c r="C64" s="80"/>
      <c r="D64" s="9"/>
      <c r="E64" s="22"/>
      <c r="F64" s="152" t="str">
        <f>IF(E64="","",DATEDIF(E64,Facesheet!$B$3,"Y"))</f>
        <v/>
      </c>
      <c r="G64" s="14"/>
      <c r="H64" s="57"/>
    </row>
    <row r="65" spans="1:8" ht="21.75" customHeight="1" x14ac:dyDescent="0.15">
      <c r="A65" s="105" t="s">
        <v>50</v>
      </c>
      <c r="B65" s="75"/>
      <c r="C65" s="80"/>
      <c r="D65" s="9"/>
      <c r="E65" s="22"/>
      <c r="F65" s="152" t="str">
        <f>IF(E65="","",DATEDIF(E65,Facesheet!$B$3,"Y"))</f>
        <v/>
      </c>
      <c r="G65" s="14"/>
      <c r="H65" s="57"/>
    </row>
    <row r="66" spans="1:8" ht="21.75" customHeight="1" x14ac:dyDescent="0.15">
      <c r="A66" s="105" t="s">
        <v>50</v>
      </c>
      <c r="B66" s="75"/>
      <c r="C66" s="80"/>
      <c r="D66" s="9"/>
      <c r="E66" s="22"/>
      <c r="F66" s="152" t="str">
        <f>IF(E66="","",DATEDIF(E66,Facesheet!$B$3,"Y"))</f>
        <v/>
      </c>
      <c r="G66" s="14"/>
      <c r="H66" s="57"/>
    </row>
    <row r="67" spans="1:8" ht="21.75" customHeight="1" x14ac:dyDescent="0.15">
      <c r="A67" s="105" t="s">
        <v>50</v>
      </c>
      <c r="B67" s="75"/>
      <c r="C67" s="80"/>
      <c r="D67" s="9"/>
      <c r="E67" s="22"/>
      <c r="F67" s="152" t="str">
        <f>IF(E67="","",DATEDIF(E67,Facesheet!$B$3,"Y"))</f>
        <v/>
      </c>
      <c r="G67" s="14"/>
      <c r="H67" s="57"/>
    </row>
    <row r="68" spans="1:8" ht="21.75" customHeight="1" x14ac:dyDescent="0.15">
      <c r="A68" s="105" t="s">
        <v>50</v>
      </c>
      <c r="B68" s="75"/>
      <c r="C68" s="80"/>
      <c r="D68" s="9"/>
      <c r="E68" s="22"/>
      <c r="F68" s="152" t="str">
        <f>IF(E68="","",DATEDIF(E68,Facesheet!$B$3,"Y"))</f>
        <v/>
      </c>
      <c r="G68" s="14"/>
      <c r="H68" s="57"/>
    </row>
    <row r="69" spans="1:8" ht="21.75" customHeight="1" x14ac:dyDescent="0.15">
      <c r="A69" s="105" t="s">
        <v>50</v>
      </c>
      <c r="B69" s="75"/>
      <c r="C69" s="80"/>
      <c r="D69" s="9"/>
      <c r="E69" s="22"/>
      <c r="F69" s="152" t="str">
        <f>IF(E69="","",DATEDIF(E69,Facesheet!$B$3,"Y"))</f>
        <v/>
      </c>
      <c r="G69" s="14"/>
      <c r="H69" s="57"/>
    </row>
    <row r="70" spans="1:8" ht="21.75" customHeight="1" x14ac:dyDescent="0.15">
      <c r="A70" s="105" t="s">
        <v>112</v>
      </c>
      <c r="B70" s="150"/>
      <c r="C70" s="80"/>
      <c r="D70" s="151"/>
      <c r="E70" s="24"/>
      <c r="F70" s="152" t="str">
        <f>IF(E70="","",DATEDIF(E70,Facesheet!$B$3,"Y"))</f>
        <v/>
      </c>
      <c r="G70" s="14"/>
      <c r="H70" s="226"/>
    </row>
    <row r="71" spans="1:8" ht="21.75" customHeight="1" x14ac:dyDescent="0.15">
      <c r="A71" s="154" t="s">
        <v>113</v>
      </c>
      <c r="B71" s="150"/>
      <c r="C71" s="80"/>
      <c r="D71" s="151"/>
      <c r="E71" s="24"/>
      <c r="F71" s="152" t="str">
        <f>IF(E71="","",DATEDIF(E71,Facesheet!$B$3,"Y"))</f>
        <v/>
      </c>
      <c r="G71" s="14"/>
      <c r="H71" s="226"/>
    </row>
    <row r="72" spans="1:8" ht="21.75" customHeight="1" x14ac:dyDescent="0.15">
      <c r="A72" s="475" t="s">
        <v>123</v>
      </c>
      <c r="B72" s="475"/>
      <c r="C72" s="475"/>
      <c r="D72" s="475"/>
      <c r="E72" s="475"/>
      <c r="F72" s="475"/>
      <c r="G72" s="475"/>
      <c r="H72" s="475"/>
    </row>
    <row r="73" spans="1:8" ht="24" customHeight="1" x14ac:dyDescent="0.15"/>
    <row r="74" spans="1:8" ht="24" customHeight="1" x14ac:dyDescent="0.15">
      <c r="A74" s="472" t="s">
        <v>120</v>
      </c>
      <c r="B74" s="472"/>
      <c r="C74" s="66" t="s">
        <v>107</v>
      </c>
      <c r="D74" s="473" t="s">
        <v>108</v>
      </c>
      <c r="E74" s="473"/>
      <c r="F74" s="473"/>
      <c r="G74" s="473"/>
    </row>
    <row r="75" spans="1:8" ht="7.5" customHeight="1" x14ac:dyDescent="0.15"/>
    <row r="76" spans="1:8" ht="21.75" customHeight="1" x14ac:dyDescent="0.15">
      <c r="A76" s="146"/>
      <c r="B76" s="146" t="s">
        <v>4</v>
      </c>
      <c r="C76" s="149" t="s">
        <v>37</v>
      </c>
      <c r="D76" s="147" t="s">
        <v>109</v>
      </c>
      <c r="E76" s="155" t="s">
        <v>110</v>
      </c>
      <c r="F76" s="149" t="s">
        <v>26</v>
      </c>
      <c r="G76" s="146" t="s">
        <v>111</v>
      </c>
      <c r="H76" s="146" t="s">
        <v>118</v>
      </c>
    </row>
    <row r="77" spans="1:8" ht="21.75" customHeight="1" x14ac:dyDescent="0.15">
      <c r="A77" s="105" t="s">
        <v>49</v>
      </c>
      <c r="B77" s="150"/>
      <c r="C77" s="80"/>
      <c r="D77" s="151"/>
      <c r="E77" s="24"/>
      <c r="F77" s="152" t="str">
        <f>IF(E77="","",DATEDIF(E77,Facesheet!$B$3,"Y"))</f>
        <v/>
      </c>
      <c r="G77" s="14"/>
      <c r="H77" s="226"/>
    </row>
    <row r="78" spans="1:8" ht="21.75" customHeight="1" x14ac:dyDescent="0.15">
      <c r="A78" s="105" t="s">
        <v>50</v>
      </c>
      <c r="B78" s="75"/>
      <c r="C78" s="80"/>
      <c r="D78" s="9"/>
      <c r="E78" s="22"/>
      <c r="F78" s="152" t="str">
        <f>IF(E78="","",DATEDIF(E78,Facesheet!$B$3,"Y"))</f>
        <v/>
      </c>
      <c r="G78" s="14"/>
      <c r="H78" s="57"/>
    </row>
    <row r="79" spans="1:8" ht="21.75" customHeight="1" x14ac:dyDescent="0.15">
      <c r="A79" s="105" t="s">
        <v>50</v>
      </c>
      <c r="B79" s="75"/>
      <c r="C79" s="80"/>
      <c r="D79" s="9"/>
      <c r="E79" s="22"/>
      <c r="F79" s="152" t="str">
        <f>IF(E79="","",DATEDIF(E79,Facesheet!$B$3,"Y"))</f>
        <v/>
      </c>
      <c r="G79" s="14"/>
      <c r="H79" s="57"/>
    </row>
    <row r="80" spans="1:8" ht="21.75" customHeight="1" x14ac:dyDescent="0.15">
      <c r="A80" s="105" t="s">
        <v>50</v>
      </c>
      <c r="B80" s="75"/>
      <c r="C80" s="80"/>
      <c r="D80" s="9"/>
      <c r="E80" s="22"/>
      <c r="F80" s="152" t="str">
        <f>IF(E80="","",DATEDIF(E80,Facesheet!$B$3,"Y"))</f>
        <v/>
      </c>
      <c r="G80" s="14"/>
      <c r="H80" s="57"/>
    </row>
    <row r="81" spans="1:8" ht="21.75" customHeight="1" x14ac:dyDescent="0.15">
      <c r="A81" s="105" t="s">
        <v>50</v>
      </c>
      <c r="B81" s="75"/>
      <c r="C81" s="80"/>
      <c r="D81" s="9"/>
      <c r="E81" s="22"/>
      <c r="F81" s="152" t="str">
        <f>IF(E81="","",DATEDIF(E81,Facesheet!$B$3,"Y"))</f>
        <v/>
      </c>
      <c r="G81" s="14"/>
      <c r="H81" s="57"/>
    </row>
    <row r="82" spans="1:8" ht="21.75" customHeight="1" x14ac:dyDescent="0.15">
      <c r="A82" s="105" t="s">
        <v>50</v>
      </c>
      <c r="B82" s="75"/>
      <c r="C82" s="80"/>
      <c r="D82" s="9"/>
      <c r="E82" s="22"/>
      <c r="F82" s="152" t="str">
        <f>IF(E82="","",DATEDIF(E82,Facesheet!$B$3,"Y"))</f>
        <v/>
      </c>
      <c r="G82" s="14"/>
      <c r="H82" s="57"/>
    </row>
    <row r="83" spans="1:8" ht="21.75" customHeight="1" x14ac:dyDescent="0.15">
      <c r="A83" s="105" t="s">
        <v>50</v>
      </c>
      <c r="B83" s="75"/>
      <c r="C83" s="80"/>
      <c r="D83" s="9"/>
      <c r="E83" s="22"/>
      <c r="F83" s="152" t="str">
        <f>IF(E83="","",DATEDIF(E83,Facesheet!$B$3,"Y"))</f>
        <v/>
      </c>
      <c r="G83" s="14"/>
      <c r="H83" s="57"/>
    </row>
    <row r="84" spans="1:8" ht="21.75" customHeight="1" x14ac:dyDescent="0.15">
      <c r="A84" s="105" t="s">
        <v>50</v>
      </c>
      <c r="B84" s="75"/>
      <c r="C84" s="80"/>
      <c r="D84" s="9"/>
      <c r="E84" s="22"/>
      <c r="F84" s="152" t="str">
        <f>IF(E84="","",DATEDIF(E84,Facesheet!$B$3,"Y"))</f>
        <v/>
      </c>
      <c r="G84" s="14"/>
      <c r="H84" s="57"/>
    </row>
    <row r="85" spans="1:8" ht="21.75" customHeight="1" x14ac:dyDescent="0.15">
      <c r="A85" s="105" t="s">
        <v>50</v>
      </c>
      <c r="B85" s="75"/>
      <c r="C85" s="80"/>
      <c r="D85" s="9"/>
      <c r="E85" s="22"/>
      <c r="F85" s="152" t="str">
        <f>IF(E85="","",DATEDIF(E85,Facesheet!$B$3,"Y"))</f>
        <v/>
      </c>
      <c r="G85" s="14"/>
      <c r="H85" s="57"/>
    </row>
    <row r="86" spans="1:8" ht="21.75" customHeight="1" x14ac:dyDescent="0.15">
      <c r="A86" s="105" t="s">
        <v>50</v>
      </c>
      <c r="B86" s="75"/>
      <c r="C86" s="80"/>
      <c r="D86" s="9"/>
      <c r="E86" s="22"/>
      <c r="F86" s="152" t="str">
        <f>IF(E86="","",DATEDIF(E86,Facesheet!$B$3,"Y"))</f>
        <v/>
      </c>
      <c r="G86" s="14"/>
      <c r="H86" s="57"/>
    </row>
    <row r="87" spans="1:8" ht="21.75" customHeight="1" x14ac:dyDescent="0.15">
      <c r="A87" s="105" t="s">
        <v>50</v>
      </c>
      <c r="B87" s="75"/>
      <c r="C87" s="80"/>
      <c r="D87" s="9"/>
      <c r="E87" s="22"/>
      <c r="F87" s="152" t="str">
        <f>IF(E87="","",DATEDIF(E87,Facesheet!$B$3,"Y"))</f>
        <v/>
      </c>
      <c r="G87" s="14"/>
      <c r="H87" s="57"/>
    </row>
    <row r="88" spans="1:8" ht="21.75" customHeight="1" x14ac:dyDescent="0.15">
      <c r="A88" s="105" t="s">
        <v>50</v>
      </c>
      <c r="B88" s="75"/>
      <c r="C88" s="80"/>
      <c r="D88" s="9"/>
      <c r="E88" s="22"/>
      <c r="F88" s="152" t="str">
        <f>IF(E88="","",DATEDIF(E88,Facesheet!$B$3,"Y"))</f>
        <v/>
      </c>
      <c r="G88" s="14"/>
      <c r="H88" s="57"/>
    </row>
    <row r="89" spans="1:8" ht="21.75" customHeight="1" x14ac:dyDescent="0.15">
      <c r="A89" s="105" t="s">
        <v>50</v>
      </c>
      <c r="B89" s="75"/>
      <c r="C89" s="80"/>
      <c r="D89" s="9"/>
      <c r="E89" s="22"/>
      <c r="F89" s="152" t="str">
        <f>IF(E89="","",DATEDIF(E89,Facesheet!$B$3,"Y"))</f>
        <v/>
      </c>
      <c r="G89" s="14"/>
      <c r="H89" s="57"/>
    </row>
    <row r="90" spans="1:8" ht="21.75" customHeight="1" x14ac:dyDescent="0.15">
      <c r="A90" s="105" t="s">
        <v>50</v>
      </c>
      <c r="B90" s="75"/>
      <c r="C90" s="80"/>
      <c r="D90" s="9"/>
      <c r="E90" s="22"/>
      <c r="F90" s="152" t="str">
        <f>IF(E90="","",DATEDIF(E90,Facesheet!$B$3,"Y"))</f>
        <v/>
      </c>
      <c r="G90" s="14"/>
      <c r="H90" s="57"/>
    </row>
    <row r="91" spans="1:8" ht="21.75" customHeight="1" x14ac:dyDescent="0.15">
      <c r="A91" s="105" t="s">
        <v>50</v>
      </c>
      <c r="B91" s="75"/>
      <c r="C91" s="80"/>
      <c r="D91" s="9"/>
      <c r="E91" s="22"/>
      <c r="F91" s="152" t="str">
        <f>IF(E91="","",DATEDIF(E91,Facesheet!$B$3,"Y"))</f>
        <v/>
      </c>
      <c r="G91" s="14"/>
      <c r="H91" s="57"/>
    </row>
    <row r="92" spans="1:8" ht="21.75" customHeight="1" x14ac:dyDescent="0.15">
      <c r="A92" s="105" t="s">
        <v>50</v>
      </c>
      <c r="B92" s="75"/>
      <c r="C92" s="80"/>
      <c r="D92" s="9"/>
      <c r="E92" s="22"/>
      <c r="F92" s="152" t="str">
        <f>IF(E92="","",DATEDIF(E92,Facesheet!$B$3,"Y"))</f>
        <v/>
      </c>
      <c r="G92" s="14"/>
      <c r="H92" s="57"/>
    </row>
    <row r="93" spans="1:8" ht="21.75" customHeight="1" x14ac:dyDescent="0.15">
      <c r="A93" s="105" t="s">
        <v>112</v>
      </c>
      <c r="B93" s="150"/>
      <c r="C93" s="80"/>
      <c r="D93" s="151"/>
      <c r="E93" s="24"/>
      <c r="F93" s="152" t="str">
        <f>IF(E93="","",DATEDIF(E93,Facesheet!$B$3,"Y"))</f>
        <v/>
      </c>
      <c r="G93" s="14"/>
      <c r="H93" s="226"/>
    </row>
    <row r="94" spans="1:8" ht="21.75" customHeight="1" x14ac:dyDescent="0.15">
      <c r="A94" s="154" t="s">
        <v>113</v>
      </c>
      <c r="B94" s="150"/>
      <c r="C94" s="80"/>
      <c r="D94" s="151"/>
      <c r="E94" s="24"/>
      <c r="F94" s="152" t="str">
        <f>IF(E94="","",DATEDIF(E94,Facesheet!$B$3,"Y"))</f>
        <v/>
      </c>
      <c r="G94" s="14"/>
      <c r="H94" s="226"/>
    </row>
    <row r="95" spans="1:8" ht="21.75" customHeight="1" x14ac:dyDescent="0.15">
      <c r="A95" s="475" t="s">
        <v>123</v>
      </c>
      <c r="B95" s="475"/>
      <c r="C95" s="475"/>
      <c r="D95" s="475"/>
      <c r="E95" s="475"/>
      <c r="F95" s="475"/>
      <c r="G95" s="475"/>
      <c r="H95" s="475"/>
    </row>
    <row r="96" spans="1:8" ht="24" customHeight="1" x14ac:dyDescent="0.15"/>
    <row r="97" spans="1:7" ht="24" customHeight="1" x14ac:dyDescent="0.15">
      <c r="A97" s="472" t="s">
        <v>124</v>
      </c>
      <c r="B97" s="472"/>
      <c r="C97" s="66" t="s">
        <v>107</v>
      </c>
      <c r="D97" s="473" t="s">
        <v>108</v>
      </c>
      <c r="E97" s="473"/>
      <c r="F97" s="473"/>
      <c r="G97" s="473"/>
    </row>
    <row r="98" spans="1:7" ht="7.5" customHeight="1" x14ac:dyDescent="0.15"/>
    <row r="99" spans="1:7" ht="21.75" customHeight="1" x14ac:dyDescent="0.15">
      <c r="A99" s="146"/>
      <c r="B99" s="146" t="s">
        <v>4</v>
      </c>
      <c r="C99" s="146" t="s">
        <v>37</v>
      </c>
      <c r="D99" s="147" t="s">
        <v>109</v>
      </c>
      <c r="E99" s="148" t="s">
        <v>110</v>
      </c>
      <c r="F99" s="149" t="s">
        <v>26</v>
      </c>
      <c r="G99" s="146" t="s">
        <v>111</v>
      </c>
    </row>
    <row r="100" spans="1:7" ht="21.75" customHeight="1" x14ac:dyDescent="0.15">
      <c r="A100" s="105" t="s">
        <v>49</v>
      </c>
      <c r="B100" s="150"/>
      <c r="C100" s="80"/>
      <c r="D100" s="151"/>
      <c r="E100" s="23"/>
      <c r="F100" s="152" t="str">
        <f>IF(E100="","",DATEDIF(E100,Facesheet!$B$3,"Y"))</f>
        <v/>
      </c>
      <c r="G100" s="14"/>
    </row>
    <row r="101" spans="1:7" ht="21.75" customHeight="1" x14ac:dyDescent="0.15">
      <c r="A101" s="105" t="s">
        <v>50</v>
      </c>
      <c r="B101" s="75"/>
      <c r="C101" s="80"/>
      <c r="D101" s="9"/>
      <c r="E101" s="23"/>
      <c r="F101" s="152" t="str">
        <f>IF(E101="","",DATEDIF(E101,Facesheet!$B$3,"Y"))</f>
        <v/>
      </c>
      <c r="G101" s="14"/>
    </row>
    <row r="102" spans="1:7" ht="21.75" customHeight="1" x14ac:dyDescent="0.15">
      <c r="A102" s="105" t="s">
        <v>50</v>
      </c>
      <c r="B102" s="75"/>
      <c r="C102" s="80"/>
      <c r="D102" s="9"/>
      <c r="E102" s="23"/>
      <c r="F102" s="152" t="str">
        <f>IF(E102="","",DATEDIF(E102,Facesheet!$B$3,"Y"))</f>
        <v/>
      </c>
      <c r="G102" s="14"/>
    </row>
    <row r="103" spans="1:7" ht="21.75" customHeight="1" x14ac:dyDescent="0.15">
      <c r="A103" s="105" t="s">
        <v>50</v>
      </c>
      <c r="B103" s="75"/>
      <c r="C103" s="80"/>
      <c r="D103" s="9"/>
      <c r="E103" s="23"/>
      <c r="F103" s="152" t="str">
        <f>IF(E103="","",DATEDIF(E103,Facesheet!$B$3,"Y"))</f>
        <v/>
      </c>
      <c r="G103" s="14"/>
    </row>
    <row r="104" spans="1:7" ht="21.75" customHeight="1" x14ac:dyDescent="0.15">
      <c r="A104" s="105" t="s">
        <v>50</v>
      </c>
      <c r="B104" s="75"/>
      <c r="C104" s="80"/>
      <c r="D104" s="9"/>
      <c r="E104" s="23"/>
      <c r="F104" s="152" t="str">
        <f>IF(E104="","",DATEDIF(E104,Facesheet!$B$3,"Y"))</f>
        <v/>
      </c>
      <c r="G104" s="14"/>
    </row>
    <row r="105" spans="1:7" ht="21.75" customHeight="1" x14ac:dyDescent="0.15">
      <c r="A105" s="105" t="s">
        <v>50</v>
      </c>
      <c r="B105" s="75"/>
      <c r="C105" s="80"/>
      <c r="D105" s="9"/>
      <c r="E105" s="23"/>
      <c r="F105" s="152" t="str">
        <f>IF(E105="","",DATEDIF(E105,Facesheet!$B$3,"Y"))</f>
        <v/>
      </c>
      <c r="G105" s="14"/>
    </row>
    <row r="106" spans="1:7" ht="21.75" customHeight="1" x14ac:dyDescent="0.15">
      <c r="A106" s="105" t="s">
        <v>50</v>
      </c>
      <c r="B106" s="75"/>
      <c r="C106" s="80"/>
      <c r="D106" s="9"/>
      <c r="E106" s="23"/>
      <c r="F106" s="152" t="str">
        <f>IF(E106="","",DATEDIF(E106,Facesheet!$B$3,"Y"))</f>
        <v/>
      </c>
      <c r="G106" s="14"/>
    </row>
    <row r="107" spans="1:7" ht="21.75" customHeight="1" x14ac:dyDescent="0.15">
      <c r="A107" s="105" t="s">
        <v>50</v>
      </c>
      <c r="B107" s="75"/>
      <c r="C107" s="80"/>
      <c r="D107" s="9"/>
      <c r="E107" s="23"/>
      <c r="F107" s="152" t="str">
        <f>IF(E107="","",DATEDIF(E107,Facesheet!$B$3,"Y"))</f>
        <v/>
      </c>
      <c r="G107" s="14"/>
    </row>
    <row r="108" spans="1:7" ht="21.75" customHeight="1" x14ac:dyDescent="0.15">
      <c r="A108" s="105" t="s">
        <v>50</v>
      </c>
      <c r="B108" s="75"/>
      <c r="C108" s="80"/>
      <c r="D108" s="9"/>
      <c r="E108" s="23"/>
      <c r="F108" s="152" t="str">
        <f>IF(E108="","",DATEDIF(E108,Facesheet!$B$3,"Y"))</f>
        <v/>
      </c>
      <c r="G108" s="14"/>
    </row>
    <row r="109" spans="1:7" ht="21.75" customHeight="1" x14ac:dyDescent="0.15">
      <c r="A109" s="105" t="s">
        <v>50</v>
      </c>
      <c r="B109" s="75"/>
      <c r="C109" s="80"/>
      <c r="D109" s="9"/>
      <c r="E109" s="23"/>
      <c r="F109" s="152" t="str">
        <f>IF(E109="","",DATEDIF(E109,Facesheet!$B$3,"Y"))</f>
        <v/>
      </c>
      <c r="G109" s="14"/>
    </row>
    <row r="110" spans="1:7" ht="21.75" customHeight="1" x14ac:dyDescent="0.15">
      <c r="A110" s="105" t="s">
        <v>50</v>
      </c>
      <c r="B110" s="75"/>
      <c r="C110" s="80"/>
      <c r="D110" s="9"/>
      <c r="E110" s="23"/>
      <c r="F110" s="152" t="str">
        <f>IF(E110="","",DATEDIF(E110,Facesheet!$B$3,"Y"))</f>
        <v/>
      </c>
      <c r="G110" s="14"/>
    </row>
    <row r="111" spans="1:7" ht="21.75" customHeight="1" x14ac:dyDescent="0.15">
      <c r="A111" s="105" t="s">
        <v>50</v>
      </c>
      <c r="B111" s="75"/>
      <c r="C111" s="80"/>
      <c r="D111" s="9"/>
      <c r="E111" s="23"/>
      <c r="F111" s="152" t="str">
        <f>IF(E111="","",DATEDIF(E111,Facesheet!$B$3,"Y"))</f>
        <v/>
      </c>
      <c r="G111" s="14"/>
    </row>
    <row r="112" spans="1:7" ht="21.75" customHeight="1" x14ac:dyDescent="0.15">
      <c r="A112" s="105" t="s">
        <v>50</v>
      </c>
      <c r="B112" s="75"/>
      <c r="C112" s="80"/>
      <c r="D112" s="9"/>
      <c r="E112" s="23"/>
      <c r="F112" s="152" t="str">
        <f>IF(E112="","",DATEDIF(E112,Facesheet!$B$3,"Y"))</f>
        <v/>
      </c>
      <c r="G112" s="14"/>
    </row>
    <row r="113" spans="1:7" ht="21.75" customHeight="1" x14ac:dyDescent="0.15">
      <c r="A113" s="105" t="s">
        <v>112</v>
      </c>
      <c r="B113" s="150"/>
      <c r="C113" s="80"/>
      <c r="D113" s="151"/>
      <c r="E113" s="23"/>
      <c r="F113" s="152" t="str">
        <f>IF(E113="","",DATEDIF(E113,Facesheet!$B$3,"Y"))</f>
        <v/>
      </c>
      <c r="G113" s="14"/>
    </row>
    <row r="114" spans="1:7" ht="21.75" customHeight="1" x14ac:dyDescent="0.15">
      <c r="A114" s="154" t="s">
        <v>113</v>
      </c>
      <c r="B114" s="150"/>
      <c r="C114" s="80"/>
      <c r="D114" s="151"/>
      <c r="E114" s="23"/>
      <c r="F114" s="152" t="str">
        <f>IF(E114="","",DATEDIF(E114,Facesheet!$B$3,"Y"))</f>
        <v/>
      </c>
      <c r="G114" s="14"/>
    </row>
    <row r="115" spans="1:7" ht="21.75" customHeight="1" x14ac:dyDescent="0.15">
      <c r="A115" s="481" t="s">
        <v>125</v>
      </c>
      <c r="B115" s="481"/>
      <c r="C115" s="481"/>
      <c r="D115" s="481"/>
      <c r="E115" s="481"/>
      <c r="F115" s="481"/>
      <c r="G115" s="481"/>
    </row>
    <row r="116" spans="1:7" ht="21.75" customHeight="1" x14ac:dyDescent="0.15"/>
    <row r="117" spans="1:7" ht="21.75" customHeight="1" x14ac:dyDescent="0.15"/>
    <row r="118" spans="1:7" ht="21.75" customHeight="1" x14ac:dyDescent="0.15"/>
    <row r="119" spans="1:7" ht="21.75" customHeight="1" x14ac:dyDescent="0.15"/>
    <row r="120" spans="1:7" ht="21.75" customHeight="1" x14ac:dyDescent="0.15"/>
    <row r="121" spans="1:7" ht="21.75" customHeight="1" x14ac:dyDescent="0.15"/>
    <row r="122" spans="1:7" ht="21.75" customHeight="1" x14ac:dyDescent="0.15"/>
    <row r="123" spans="1:7" ht="21.75" customHeight="1" x14ac:dyDescent="0.15"/>
    <row r="124" spans="1:7" ht="21.75" customHeight="1" x14ac:dyDescent="0.15"/>
    <row r="125" spans="1:7" ht="21.75" customHeight="1" x14ac:dyDescent="0.15"/>
    <row r="126" spans="1:7" ht="21.75" customHeight="1" x14ac:dyDescent="0.15"/>
    <row r="127" spans="1:7" ht="21.75" customHeight="1" x14ac:dyDescent="0.15"/>
    <row r="128" spans="1:7" ht="21.75" customHeight="1" x14ac:dyDescent="0.15"/>
    <row r="129" ht="21.75" customHeight="1" x14ac:dyDescent="0.15"/>
    <row r="130" ht="21.75" customHeight="1" x14ac:dyDescent="0.15"/>
    <row r="131" ht="21.75" customHeight="1" x14ac:dyDescent="0.15"/>
    <row r="132" ht="21.75" customHeight="1" x14ac:dyDescent="0.15"/>
    <row r="133" ht="21.75" customHeight="1" x14ac:dyDescent="0.15"/>
    <row r="134" ht="21.75" customHeight="1" x14ac:dyDescent="0.15"/>
    <row r="135" ht="21.75" customHeight="1" x14ac:dyDescent="0.15"/>
    <row r="136" ht="21.75" customHeight="1" x14ac:dyDescent="0.15"/>
    <row r="137" ht="21.75" customHeight="1" x14ac:dyDescent="0.15"/>
    <row r="138" ht="21.75" customHeight="1" x14ac:dyDescent="0.15"/>
    <row r="139" ht="21.75" customHeight="1" x14ac:dyDescent="0.15"/>
    <row r="140" ht="21.75" customHeight="1" x14ac:dyDescent="0.15"/>
    <row r="141" ht="21.75" customHeight="1" x14ac:dyDescent="0.15"/>
    <row r="142" ht="21.75" customHeight="1" x14ac:dyDescent="0.15"/>
    <row r="143" ht="21.75" customHeight="1" x14ac:dyDescent="0.15"/>
    <row r="144" ht="21.75" customHeight="1" x14ac:dyDescent="0.15"/>
    <row r="145" ht="21.75" customHeight="1" x14ac:dyDescent="0.15"/>
    <row r="146" ht="21.75" customHeight="1" x14ac:dyDescent="0.15"/>
    <row r="147" ht="21.75" customHeight="1" x14ac:dyDescent="0.15"/>
    <row r="148" ht="21.75" customHeight="1" x14ac:dyDescent="0.15"/>
    <row r="149" ht="21.75" customHeight="1" x14ac:dyDescent="0.15"/>
    <row r="150" ht="21.75" customHeight="1" x14ac:dyDescent="0.15"/>
    <row r="151" ht="21.75" customHeight="1" x14ac:dyDescent="0.15"/>
    <row r="152" ht="21.75" customHeight="1" x14ac:dyDescent="0.15"/>
    <row r="153" ht="21.75" customHeight="1" x14ac:dyDescent="0.15"/>
    <row r="154" ht="21.75" customHeight="1" x14ac:dyDescent="0.15"/>
    <row r="155" ht="21.75" customHeight="1" x14ac:dyDescent="0.15"/>
    <row r="156" ht="21.75" customHeight="1" x14ac:dyDescent="0.15"/>
    <row r="157" ht="21.75" customHeight="1" x14ac:dyDescent="0.15"/>
    <row r="158" ht="21.75" customHeight="1" x14ac:dyDescent="0.15"/>
    <row r="159" ht="21.75" customHeight="1" x14ac:dyDescent="0.15"/>
    <row r="160" ht="21.75" customHeight="1" x14ac:dyDescent="0.15"/>
    <row r="161" ht="21.75" customHeight="1" x14ac:dyDescent="0.15"/>
    <row r="162" ht="21.75" customHeight="1" x14ac:dyDescent="0.15"/>
    <row r="163" ht="21.75" customHeight="1" x14ac:dyDescent="0.15"/>
    <row r="164" ht="21.75" customHeight="1" x14ac:dyDescent="0.15"/>
    <row r="165" ht="21.75" customHeight="1" x14ac:dyDescent="0.15"/>
    <row r="166" ht="21.75" customHeight="1" x14ac:dyDescent="0.15"/>
    <row r="167" ht="21.75" customHeight="1" x14ac:dyDescent="0.15"/>
    <row r="168" ht="21.75" customHeight="1" x14ac:dyDescent="0.15"/>
    <row r="169" ht="21.75" customHeight="1" x14ac:dyDescent="0.15"/>
    <row r="170" ht="21.75" customHeight="1" x14ac:dyDescent="0.15"/>
    <row r="171" ht="21.75" customHeight="1" x14ac:dyDescent="0.15"/>
    <row r="172" ht="21.75" customHeight="1" x14ac:dyDescent="0.15"/>
    <row r="173" ht="21.75" customHeight="1" x14ac:dyDescent="0.15"/>
    <row r="174" ht="21.75" customHeight="1" x14ac:dyDescent="0.15"/>
    <row r="175" ht="21.75" customHeight="1" x14ac:dyDescent="0.15"/>
    <row r="176" ht="21.75" customHeight="1" x14ac:dyDescent="0.15"/>
    <row r="177" ht="21.75" customHeight="1" x14ac:dyDescent="0.15"/>
    <row r="178" ht="21.75" customHeight="1" x14ac:dyDescent="0.15"/>
    <row r="179" ht="21.75" customHeight="1" x14ac:dyDescent="0.15"/>
    <row r="180" ht="21.75" customHeight="1" x14ac:dyDescent="0.15"/>
    <row r="181" ht="21.75" customHeight="1" x14ac:dyDescent="0.15"/>
    <row r="182" ht="21.75" customHeight="1" x14ac:dyDescent="0.15"/>
    <row r="183" ht="21.75" customHeight="1" x14ac:dyDescent="0.15"/>
    <row r="184" ht="21.75" customHeight="1" x14ac:dyDescent="0.15"/>
    <row r="185" ht="21.75" customHeight="1" x14ac:dyDescent="0.15"/>
    <row r="186" ht="21.75" customHeight="1" x14ac:dyDescent="0.15"/>
    <row r="187" ht="21.75" customHeight="1" x14ac:dyDescent="0.15"/>
    <row r="188" ht="21.75" customHeight="1" x14ac:dyDescent="0.15"/>
    <row r="189" ht="21.75" customHeight="1" x14ac:dyDescent="0.15"/>
    <row r="190" ht="21.75" customHeight="1" x14ac:dyDescent="0.15"/>
    <row r="191" ht="21.75" customHeight="1" x14ac:dyDescent="0.15"/>
    <row r="192" ht="21.75" customHeight="1" x14ac:dyDescent="0.15"/>
    <row r="193" ht="21.75" customHeight="1" x14ac:dyDescent="0.15"/>
    <row r="194" ht="21.75" customHeight="1" x14ac:dyDescent="0.15"/>
    <row r="195" ht="21.75" customHeight="1" x14ac:dyDescent="0.15"/>
    <row r="196" ht="21.75" customHeight="1" x14ac:dyDescent="0.15"/>
    <row r="197" ht="21.75" customHeight="1" x14ac:dyDescent="0.15"/>
    <row r="198" ht="21.75" customHeight="1" x14ac:dyDescent="0.15"/>
    <row r="199" ht="21.75" customHeight="1" x14ac:dyDescent="0.15"/>
    <row r="200" ht="21.75" customHeight="1" x14ac:dyDescent="0.15"/>
    <row r="201" ht="21.75" customHeight="1" x14ac:dyDescent="0.15"/>
    <row r="202" ht="21.75" customHeight="1" x14ac:dyDescent="0.15"/>
    <row r="203" ht="21.75" customHeight="1" x14ac:dyDescent="0.15"/>
    <row r="204" ht="21.75" customHeight="1" x14ac:dyDescent="0.15"/>
    <row r="205" ht="21.75" customHeight="1" x14ac:dyDescent="0.15"/>
    <row r="206" ht="21.75" customHeight="1" x14ac:dyDescent="0.15"/>
    <row r="207" ht="21.75" customHeight="1" x14ac:dyDescent="0.15"/>
    <row r="208" ht="21.75" customHeight="1" x14ac:dyDescent="0.15"/>
    <row r="209" ht="21.75" customHeight="1" x14ac:dyDescent="0.15"/>
    <row r="210" ht="21.75" customHeight="1" x14ac:dyDescent="0.15"/>
    <row r="211" ht="21.75" customHeight="1" x14ac:dyDescent="0.15"/>
    <row r="212" ht="21.75" customHeight="1" x14ac:dyDescent="0.15"/>
    <row r="213" ht="21.75" customHeight="1" x14ac:dyDescent="0.15"/>
    <row r="214" ht="21.75" customHeight="1" x14ac:dyDescent="0.15"/>
    <row r="215" ht="21.75" customHeight="1" x14ac:dyDescent="0.15"/>
    <row r="216" ht="21.75" customHeight="1" x14ac:dyDescent="0.15"/>
    <row r="217" ht="21.75" customHeight="1" x14ac:dyDescent="0.15"/>
    <row r="218" ht="21.75" customHeight="1" x14ac:dyDescent="0.15"/>
    <row r="219" ht="21.75" customHeight="1" x14ac:dyDescent="0.15"/>
    <row r="220" ht="21.75" customHeight="1" x14ac:dyDescent="0.15"/>
    <row r="221" ht="21.75" customHeight="1" x14ac:dyDescent="0.15"/>
    <row r="222" ht="21.75" customHeight="1" x14ac:dyDescent="0.15"/>
    <row r="223" ht="21.75" customHeight="1" x14ac:dyDescent="0.15"/>
    <row r="224" ht="21.75" customHeight="1" x14ac:dyDescent="0.15"/>
    <row r="225" ht="21.75" customHeight="1" x14ac:dyDescent="0.15"/>
    <row r="226" ht="21.75" customHeight="1" x14ac:dyDescent="0.15"/>
    <row r="227" ht="21.75" customHeight="1" x14ac:dyDescent="0.15"/>
    <row r="228" ht="21.75" customHeight="1" x14ac:dyDescent="0.15"/>
    <row r="229" ht="21.75" customHeight="1" x14ac:dyDescent="0.15"/>
    <row r="230" ht="21.75" customHeight="1" x14ac:dyDescent="0.15"/>
    <row r="231" ht="21.75" customHeight="1" x14ac:dyDescent="0.15"/>
    <row r="232" ht="21.75" customHeight="1" x14ac:dyDescent="0.15"/>
    <row r="233" ht="21.75" customHeight="1" x14ac:dyDescent="0.15"/>
    <row r="234" ht="21.75" customHeight="1" x14ac:dyDescent="0.15"/>
    <row r="235" ht="21.75" customHeight="1" x14ac:dyDescent="0.15"/>
    <row r="236" ht="21.75" customHeight="1" x14ac:dyDescent="0.15"/>
    <row r="237" ht="21.75" customHeight="1" x14ac:dyDescent="0.15"/>
    <row r="238" ht="21.75" customHeight="1" x14ac:dyDescent="0.15"/>
    <row r="239" ht="21.75" customHeight="1" x14ac:dyDescent="0.15"/>
    <row r="240" ht="21.75" customHeight="1" x14ac:dyDescent="0.15"/>
    <row r="241" ht="21.75" customHeight="1" x14ac:dyDescent="0.15"/>
    <row r="242" ht="21.75" customHeight="1" x14ac:dyDescent="0.15"/>
    <row r="243" ht="21.75" customHeight="1" x14ac:dyDescent="0.15"/>
    <row r="244" ht="21.75" customHeight="1" x14ac:dyDescent="0.15"/>
    <row r="245" ht="21.75" customHeight="1" x14ac:dyDescent="0.15"/>
    <row r="246" ht="21.75" customHeight="1" x14ac:dyDescent="0.15"/>
    <row r="247" ht="21.75" customHeight="1" x14ac:dyDescent="0.15"/>
    <row r="248" ht="21.75" customHeight="1" x14ac:dyDescent="0.15"/>
    <row r="249" ht="21.75" customHeight="1" x14ac:dyDescent="0.15"/>
    <row r="250" ht="21.75" customHeight="1" x14ac:dyDescent="0.15"/>
    <row r="251" ht="21.75" customHeight="1" x14ac:dyDescent="0.15"/>
    <row r="252" ht="21.75" customHeight="1" x14ac:dyDescent="0.15"/>
    <row r="253" ht="21.75" customHeight="1" x14ac:dyDescent="0.15"/>
    <row r="254" ht="21.75" customHeight="1" x14ac:dyDescent="0.15"/>
    <row r="255" ht="21.75" customHeight="1" x14ac:dyDescent="0.15"/>
    <row r="256" ht="21.75" customHeight="1" x14ac:dyDescent="0.15"/>
    <row r="257" ht="21.75" customHeight="1" x14ac:dyDescent="0.15"/>
    <row r="258" ht="21.75" customHeight="1" x14ac:dyDescent="0.15"/>
    <row r="259" ht="21.75" customHeight="1" x14ac:dyDescent="0.15"/>
    <row r="260" ht="21.75" customHeight="1" x14ac:dyDescent="0.15"/>
    <row r="261" ht="21.75" customHeight="1" x14ac:dyDescent="0.15"/>
    <row r="262" ht="21.75" customHeight="1" x14ac:dyDescent="0.15"/>
    <row r="263" ht="21.75" customHeight="1" x14ac:dyDescent="0.15"/>
    <row r="264" ht="21.75" customHeight="1" x14ac:dyDescent="0.15"/>
    <row r="265" ht="21.75" customHeight="1" x14ac:dyDescent="0.15"/>
    <row r="266" ht="21.75" customHeight="1" x14ac:dyDescent="0.15"/>
    <row r="267" ht="21.75" customHeight="1" x14ac:dyDescent="0.15"/>
    <row r="268" ht="21.75" customHeight="1" x14ac:dyDescent="0.15"/>
    <row r="269" ht="21.75" customHeight="1" x14ac:dyDescent="0.15"/>
    <row r="270" ht="21.75" customHeight="1" x14ac:dyDescent="0.15"/>
    <row r="271" ht="21.75" customHeight="1" x14ac:dyDescent="0.15"/>
    <row r="272" ht="21.75" customHeight="1" x14ac:dyDescent="0.15"/>
    <row r="273" ht="21.75" customHeight="1" x14ac:dyDescent="0.15"/>
    <row r="274" ht="21.75" customHeight="1" x14ac:dyDescent="0.15"/>
    <row r="275" ht="21.75" customHeight="1" x14ac:dyDescent="0.15"/>
    <row r="276" ht="21.75" customHeight="1" x14ac:dyDescent="0.15"/>
    <row r="277" ht="21.75" customHeight="1" x14ac:dyDescent="0.15"/>
    <row r="278" ht="21.75" customHeight="1" x14ac:dyDescent="0.15"/>
    <row r="279" ht="21.75" customHeight="1" x14ac:dyDescent="0.15"/>
    <row r="280" ht="21.75" customHeight="1" x14ac:dyDescent="0.15"/>
    <row r="281" ht="21.75" customHeight="1" x14ac:dyDescent="0.15"/>
    <row r="282" ht="21.75" customHeight="1" x14ac:dyDescent="0.15"/>
    <row r="283" ht="21.75" customHeight="1" x14ac:dyDescent="0.15"/>
    <row r="284" ht="21.75" customHeight="1" x14ac:dyDescent="0.15"/>
    <row r="285" ht="21.75" customHeight="1" x14ac:dyDescent="0.15"/>
    <row r="286" ht="21.75" customHeight="1" x14ac:dyDescent="0.15"/>
    <row r="287" ht="21.75" customHeight="1" x14ac:dyDescent="0.15"/>
    <row r="288" ht="21.75" customHeight="1" x14ac:dyDescent="0.15"/>
    <row r="289" ht="21.75" customHeight="1" x14ac:dyDescent="0.15"/>
    <row r="290" ht="21.75" customHeight="1" x14ac:dyDescent="0.15"/>
    <row r="291" ht="21.75" customHeight="1" x14ac:dyDescent="0.15"/>
    <row r="292" ht="21.75" customHeight="1" x14ac:dyDescent="0.15"/>
    <row r="293" ht="21.75" customHeight="1" x14ac:dyDescent="0.15"/>
    <row r="294" ht="21.75" customHeight="1" x14ac:dyDescent="0.15"/>
    <row r="295" ht="21.75" customHeight="1" x14ac:dyDescent="0.15"/>
    <row r="296" ht="21.75" customHeight="1" x14ac:dyDescent="0.15"/>
    <row r="297" ht="21.75" customHeight="1" x14ac:dyDescent="0.15"/>
    <row r="298" ht="21.75" customHeight="1" x14ac:dyDescent="0.15"/>
    <row r="299" ht="21.75" customHeight="1" x14ac:dyDescent="0.15"/>
    <row r="300" ht="21.75" customHeight="1" x14ac:dyDescent="0.15"/>
    <row r="301" ht="21.75" customHeight="1" x14ac:dyDescent="0.15"/>
    <row r="302" ht="21.75" customHeight="1" x14ac:dyDescent="0.15"/>
    <row r="303" ht="21.75" customHeight="1" x14ac:dyDescent="0.15"/>
    <row r="304" ht="21.75" customHeight="1" x14ac:dyDescent="0.15"/>
    <row r="305" ht="21.75" customHeight="1" x14ac:dyDescent="0.15"/>
    <row r="306" ht="21.75" customHeight="1" x14ac:dyDescent="0.15"/>
    <row r="307" ht="21.75" customHeight="1" x14ac:dyDescent="0.15"/>
    <row r="308" ht="21.75" customHeight="1" x14ac:dyDescent="0.15"/>
    <row r="309" ht="21.75" customHeight="1" x14ac:dyDescent="0.15"/>
    <row r="310" ht="21.75" customHeight="1" x14ac:dyDescent="0.15"/>
    <row r="311" ht="21.75" customHeight="1" x14ac:dyDescent="0.15"/>
    <row r="312" ht="21.75" customHeight="1" x14ac:dyDescent="0.15"/>
    <row r="313" ht="21.75" customHeight="1" x14ac:dyDescent="0.15"/>
    <row r="314" ht="21.75" customHeight="1" x14ac:dyDescent="0.15"/>
    <row r="315" ht="21.75" customHeight="1" x14ac:dyDescent="0.15"/>
    <row r="316" ht="21.75" customHeight="1" x14ac:dyDescent="0.15"/>
    <row r="317" ht="21.75" customHeight="1" x14ac:dyDescent="0.15"/>
    <row r="318" ht="21.75" customHeight="1" x14ac:dyDescent="0.15"/>
    <row r="319" ht="21.75" customHeight="1" x14ac:dyDescent="0.15"/>
    <row r="320" ht="21.75" customHeight="1" x14ac:dyDescent="0.15"/>
    <row r="321" ht="21.75" customHeight="1" x14ac:dyDescent="0.15"/>
    <row r="322" ht="21.75" customHeight="1" x14ac:dyDescent="0.15"/>
    <row r="323" ht="21.75" customHeight="1" x14ac:dyDescent="0.15"/>
    <row r="324" ht="21.75" customHeight="1" x14ac:dyDescent="0.15"/>
    <row r="325" ht="21.75" customHeight="1" x14ac:dyDescent="0.15"/>
    <row r="326" ht="21.75" customHeight="1" x14ac:dyDescent="0.15"/>
    <row r="327" ht="21.75" customHeight="1" x14ac:dyDescent="0.15"/>
    <row r="328" ht="21.75" customHeight="1" x14ac:dyDescent="0.15"/>
    <row r="329" ht="21.75" customHeight="1" x14ac:dyDescent="0.15"/>
    <row r="330" ht="21.75" customHeight="1" x14ac:dyDescent="0.15"/>
    <row r="331" ht="21.75" customHeight="1" x14ac:dyDescent="0.15"/>
    <row r="332" ht="21.75" customHeight="1" x14ac:dyDescent="0.15"/>
    <row r="333" ht="21.75" customHeight="1" x14ac:dyDescent="0.15"/>
    <row r="334" ht="21.75" customHeight="1" x14ac:dyDescent="0.15"/>
    <row r="335" ht="21.75" customHeight="1" x14ac:dyDescent="0.15"/>
    <row r="336" ht="21.75" customHeight="1" x14ac:dyDescent="0.15"/>
    <row r="337" ht="21.75" customHeight="1" x14ac:dyDescent="0.15"/>
    <row r="338" ht="21.75" customHeight="1" x14ac:dyDescent="0.15"/>
    <row r="339" ht="21.75" customHeight="1" x14ac:dyDescent="0.15"/>
    <row r="340" ht="21.75" customHeight="1" x14ac:dyDescent="0.15"/>
    <row r="341" ht="21.75" customHeight="1" x14ac:dyDescent="0.15"/>
    <row r="342" ht="21.75" customHeight="1" x14ac:dyDescent="0.15"/>
    <row r="343" ht="21.75" customHeight="1" x14ac:dyDescent="0.15"/>
    <row r="344" ht="21.75" customHeight="1" x14ac:dyDescent="0.15"/>
    <row r="345" ht="21.75" customHeight="1" x14ac:dyDescent="0.15"/>
    <row r="346" ht="21.75" customHeight="1" x14ac:dyDescent="0.15"/>
    <row r="347" ht="21.75" customHeight="1" x14ac:dyDescent="0.15"/>
    <row r="348" ht="21.75" customHeight="1" x14ac:dyDescent="0.15"/>
    <row r="349" ht="21.75" customHeight="1" x14ac:dyDescent="0.15"/>
    <row r="350" ht="21.75" customHeight="1" x14ac:dyDescent="0.15"/>
    <row r="351" ht="21.75" customHeight="1" x14ac:dyDescent="0.15"/>
    <row r="352" ht="21.75" customHeight="1" x14ac:dyDescent="0.15"/>
    <row r="353" ht="21.75" customHeight="1" x14ac:dyDescent="0.15"/>
    <row r="354" ht="21.75" customHeight="1" x14ac:dyDescent="0.15"/>
    <row r="355" ht="21.75" customHeight="1" x14ac:dyDescent="0.15"/>
    <row r="356" ht="21.75" customHeight="1" x14ac:dyDescent="0.15"/>
    <row r="357" ht="21.75" customHeight="1" x14ac:dyDescent="0.15"/>
    <row r="358" ht="21.75" customHeight="1" x14ac:dyDescent="0.15"/>
    <row r="359" ht="21.75" customHeight="1" x14ac:dyDescent="0.15"/>
    <row r="360" ht="21.75" customHeight="1" x14ac:dyDescent="0.15"/>
    <row r="361" ht="21.75" customHeight="1" x14ac:dyDescent="0.15"/>
    <row r="362" ht="21.75" customHeight="1" x14ac:dyDescent="0.15"/>
    <row r="363" ht="21.75" customHeight="1" x14ac:dyDescent="0.15"/>
    <row r="364" ht="21.75" customHeight="1" x14ac:dyDescent="0.15"/>
    <row r="365" ht="21.75" customHeight="1" x14ac:dyDescent="0.15"/>
    <row r="366" ht="21.75" customHeight="1" x14ac:dyDescent="0.15"/>
    <row r="367" ht="21.75" customHeight="1" x14ac:dyDescent="0.15"/>
    <row r="368" ht="21.75" customHeight="1" x14ac:dyDescent="0.15"/>
    <row r="369" ht="21.75" customHeight="1" x14ac:dyDescent="0.15"/>
    <row r="370" ht="21.75" customHeight="1" x14ac:dyDescent="0.15"/>
    <row r="371" ht="21.75" customHeight="1" x14ac:dyDescent="0.15"/>
    <row r="372" ht="21.75" customHeight="1" x14ac:dyDescent="0.15"/>
    <row r="373" ht="21.75" customHeight="1" x14ac:dyDescent="0.15"/>
    <row r="374" ht="21.75" customHeight="1" x14ac:dyDescent="0.15"/>
    <row r="375" ht="21.75" customHeight="1" x14ac:dyDescent="0.15"/>
    <row r="376" ht="21.75" customHeight="1" x14ac:dyDescent="0.15"/>
    <row r="377" ht="21.75" customHeight="1" x14ac:dyDescent="0.15"/>
    <row r="378" ht="21.75" customHeight="1" x14ac:dyDescent="0.15"/>
    <row r="379" ht="21.75" customHeight="1" x14ac:dyDescent="0.15"/>
    <row r="380" ht="21.75" customHeight="1" x14ac:dyDescent="0.15"/>
    <row r="381" ht="21.75" customHeight="1" x14ac:dyDescent="0.15"/>
    <row r="382" ht="21.75" customHeight="1" x14ac:dyDescent="0.15"/>
    <row r="383" ht="21.75" customHeight="1" x14ac:dyDescent="0.15"/>
    <row r="384" ht="21.75" customHeight="1" x14ac:dyDescent="0.15"/>
    <row r="385" ht="21.75" customHeight="1" x14ac:dyDescent="0.15"/>
    <row r="386" ht="21.75" customHeight="1" x14ac:dyDescent="0.15"/>
    <row r="387" ht="21.75" customHeight="1" x14ac:dyDescent="0.15"/>
    <row r="388" ht="21.75" customHeight="1" x14ac:dyDescent="0.15"/>
    <row r="389" ht="21.75" customHeight="1" x14ac:dyDescent="0.15"/>
    <row r="390" ht="21.75" customHeight="1" x14ac:dyDescent="0.15"/>
    <row r="391" ht="21.75" customHeight="1" x14ac:dyDescent="0.15"/>
    <row r="392" ht="21.75" customHeight="1" x14ac:dyDescent="0.15"/>
    <row r="393" ht="21.75" customHeight="1" x14ac:dyDescent="0.15"/>
    <row r="394" ht="21.75" customHeight="1" x14ac:dyDescent="0.15"/>
    <row r="395" ht="21.75" customHeight="1" x14ac:dyDescent="0.15"/>
    <row r="396" ht="21.75" customHeight="1" x14ac:dyDescent="0.15"/>
    <row r="397" ht="21.75" customHeight="1" x14ac:dyDescent="0.15"/>
    <row r="398" ht="21.75" customHeight="1" x14ac:dyDescent="0.15"/>
    <row r="399" ht="21.75" customHeight="1" x14ac:dyDescent="0.15"/>
    <row r="400" ht="21.75" customHeight="1" x14ac:dyDescent="0.15"/>
    <row r="401" ht="21.75" customHeight="1" x14ac:dyDescent="0.15"/>
    <row r="402" ht="21.75" customHeight="1" x14ac:dyDescent="0.15"/>
    <row r="403" ht="21.75" customHeight="1" x14ac:dyDescent="0.15"/>
    <row r="404" ht="21.75" customHeight="1" x14ac:dyDescent="0.15"/>
    <row r="405" ht="21.75" customHeight="1" x14ac:dyDescent="0.15"/>
    <row r="406" ht="21.75" customHeight="1" x14ac:dyDescent="0.15"/>
    <row r="407" ht="21.75" customHeight="1" x14ac:dyDescent="0.15"/>
    <row r="408" ht="21.75" customHeight="1" x14ac:dyDescent="0.15"/>
    <row r="409" ht="21.75" customHeight="1" x14ac:dyDescent="0.15"/>
    <row r="410" ht="21.75" customHeight="1" x14ac:dyDescent="0.15"/>
    <row r="411" ht="21.75" customHeight="1" x14ac:dyDescent="0.15"/>
    <row r="412" ht="21.75" customHeight="1" x14ac:dyDescent="0.15"/>
    <row r="413" ht="21.75" customHeight="1" x14ac:dyDescent="0.15"/>
    <row r="414" ht="21.75" customHeight="1" x14ac:dyDescent="0.15"/>
    <row r="415" ht="21.75" customHeight="1" x14ac:dyDescent="0.15"/>
    <row r="416" ht="21.75" customHeight="1" x14ac:dyDescent="0.15"/>
    <row r="417" ht="21.75" customHeight="1" x14ac:dyDescent="0.15"/>
    <row r="418" ht="21.75" customHeight="1" x14ac:dyDescent="0.15"/>
    <row r="419" ht="21.75" customHeight="1" x14ac:dyDescent="0.15"/>
    <row r="420" ht="21.75" customHeight="1" x14ac:dyDescent="0.15"/>
    <row r="421" ht="21.75" customHeight="1" x14ac:dyDescent="0.15"/>
    <row r="422" ht="21.75" customHeight="1" x14ac:dyDescent="0.15"/>
    <row r="423" ht="21.75" customHeight="1" x14ac:dyDescent="0.15"/>
    <row r="424" ht="21.75" customHeight="1" x14ac:dyDescent="0.15"/>
    <row r="425" ht="21.75" customHeight="1" x14ac:dyDescent="0.15"/>
    <row r="426" ht="21.75" customHeight="1" x14ac:dyDescent="0.15"/>
    <row r="427" ht="21.75" customHeight="1" x14ac:dyDescent="0.15"/>
    <row r="428" ht="21.75" customHeight="1" x14ac:dyDescent="0.15"/>
    <row r="429" ht="21.75" customHeight="1" x14ac:dyDescent="0.15"/>
    <row r="430" ht="21.75" customHeight="1" x14ac:dyDescent="0.15"/>
    <row r="431" ht="21.75" customHeight="1" x14ac:dyDescent="0.15"/>
    <row r="432" ht="21.75" customHeight="1" x14ac:dyDescent="0.15"/>
    <row r="433" ht="21.75" customHeight="1" x14ac:dyDescent="0.15"/>
    <row r="434" ht="21.75" customHeight="1" x14ac:dyDescent="0.15"/>
    <row r="435" ht="21.75" customHeight="1" x14ac:dyDescent="0.15"/>
    <row r="436" ht="21.75" customHeight="1" x14ac:dyDescent="0.15"/>
    <row r="437" ht="21.75" customHeight="1" x14ac:dyDescent="0.15"/>
    <row r="438" ht="21.75" customHeight="1" x14ac:dyDescent="0.15"/>
    <row r="439" ht="21.75" customHeight="1" x14ac:dyDescent="0.15"/>
    <row r="440" ht="21.75" customHeight="1" x14ac:dyDescent="0.15"/>
    <row r="441" ht="21.75" customHeight="1" x14ac:dyDescent="0.15"/>
    <row r="442" ht="21.75" customHeight="1" x14ac:dyDescent="0.15"/>
    <row r="443" ht="21.75" customHeight="1" x14ac:dyDescent="0.15"/>
    <row r="444" ht="21.75" customHeight="1" x14ac:dyDescent="0.15"/>
    <row r="445" ht="21.75" customHeight="1" x14ac:dyDescent="0.15"/>
    <row r="446" ht="21.75" customHeight="1" x14ac:dyDescent="0.15"/>
    <row r="447" ht="21.75" customHeight="1" x14ac:dyDescent="0.15"/>
    <row r="448" ht="21.75" customHeight="1" x14ac:dyDescent="0.15"/>
    <row r="449" ht="21.75" customHeight="1" x14ac:dyDescent="0.15"/>
    <row r="450" ht="21.75" customHeight="1" x14ac:dyDescent="0.15"/>
    <row r="451" ht="21.75" customHeight="1" x14ac:dyDescent="0.15"/>
    <row r="452" ht="21.75" customHeight="1" x14ac:dyDescent="0.15"/>
    <row r="453" ht="21.75" customHeight="1" x14ac:dyDescent="0.15"/>
    <row r="454" ht="21.75" customHeight="1" x14ac:dyDescent="0.15"/>
    <row r="455" ht="21.75" customHeight="1" x14ac:dyDescent="0.15"/>
    <row r="456" ht="21.75" customHeight="1" x14ac:dyDescent="0.15"/>
    <row r="457" ht="21.75" customHeight="1" x14ac:dyDescent="0.15"/>
    <row r="458" ht="21.75" customHeight="1" x14ac:dyDescent="0.15"/>
    <row r="459" ht="21.75" customHeight="1" x14ac:dyDescent="0.15"/>
    <row r="460" ht="21.75" customHeight="1" x14ac:dyDescent="0.15"/>
    <row r="461" ht="21.75" customHeight="1" x14ac:dyDescent="0.15"/>
    <row r="462" ht="21.75" customHeight="1" x14ac:dyDescent="0.15"/>
    <row r="463" ht="21.75" customHeight="1" x14ac:dyDescent="0.15"/>
    <row r="464" ht="21.75" customHeight="1" x14ac:dyDescent="0.15"/>
    <row r="465" ht="21.75" customHeight="1" x14ac:dyDescent="0.15"/>
    <row r="466" ht="21.75" customHeight="1" x14ac:dyDescent="0.15"/>
    <row r="467" ht="21.75" customHeight="1" x14ac:dyDescent="0.15"/>
    <row r="468" ht="21.75" customHeight="1" x14ac:dyDescent="0.15"/>
    <row r="469" ht="21.75" customHeight="1" x14ac:dyDescent="0.15"/>
    <row r="470" ht="21.75" customHeight="1" x14ac:dyDescent="0.15"/>
    <row r="471" ht="21.75" customHeight="1" x14ac:dyDescent="0.15"/>
    <row r="472" ht="21.75" customHeight="1" x14ac:dyDescent="0.15"/>
    <row r="473" ht="21.75" customHeight="1" x14ac:dyDescent="0.15"/>
    <row r="474" ht="21.75" customHeight="1" x14ac:dyDescent="0.15"/>
    <row r="475" ht="21.75" customHeight="1" x14ac:dyDescent="0.15"/>
    <row r="476" ht="21.75" customHeight="1" x14ac:dyDescent="0.15"/>
    <row r="477" ht="21.75" customHeight="1" x14ac:dyDescent="0.15"/>
    <row r="478" ht="21.75" customHeight="1" x14ac:dyDescent="0.15"/>
    <row r="479" ht="21.75" customHeight="1" x14ac:dyDescent="0.15"/>
    <row r="480" ht="21.75" customHeight="1" x14ac:dyDescent="0.15"/>
    <row r="481" ht="21.75" customHeight="1" x14ac:dyDescent="0.15"/>
    <row r="482" ht="21.75" customHeight="1" x14ac:dyDescent="0.15"/>
    <row r="483" ht="21.75" customHeight="1" x14ac:dyDescent="0.15"/>
    <row r="484" ht="21.75" customHeight="1" x14ac:dyDescent="0.15"/>
    <row r="485" ht="21.75" customHeight="1" x14ac:dyDescent="0.15"/>
    <row r="486" ht="21.75" customHeight="1" x14ac:dyDescent="0.15"/>
    <row r="487" ht="21.75" customHeight="1" x14ac:dyDescent="0.15"/>
    <row r="488" ht="21.75" customHeight="1" x14ac:dyDescent="0.15"/>
    <row r="489" ht="21.75" customHeight="1" x14ac:dyDescent="0.15"/>
    <row r="490" ht="21.75" customHeight="1" x14ac:dyDescent="0.15"/>
    <row r="491" ht="21.75" customHeight="1" x14ac:dyDescent="0.15"/>
    <row r="492" ht="21.75" customHeight="1" x14ac:dyDescent="0.15"/>
    <row r="493" ht="21.75" customHeight="1" x14ac:dyDescent="0.15"/>
    <row r="494" ht="21.75" customHeight="1" x14ac:dyDescent="0.15"/>
    <row r="495" ht="21.75" customHeight="1" x14ac:dyDescent="0.15"/>
    <row r="496" ht="21.75" customHeight="1" x14ac:dyDescent="0.15"/>
    <row r="497" ht="21.75" customHeight="1" x14ac:dyDescent="0.15"/>
    <row r="498" ht="21.75" customHeight="1" x14ac:dyDescent="0.15"/>
    <row r="499" ht="21.75" customHeight="1" x14ac:dyDescent="0.15"/>
    <row r="500" ht="21.75" customHeight="1" x14ac:dyDescent="0.15"/>
    <row r="501" ht="21.75" customHeight="1" x14ac:dyDescent="0.15"/>
    <row r="502" ht="21.75" customHeight="1" x14ac:dyDescent="0.15"/>
    <row r="503" ht="21.75" customHeight="1" x14ac:dyDescent="0.15"/>
    <row r="504" ht="21.75" customHeight="1" x14ac:dyDescent="0.15"/>
    <row r="505" ht="21.75" customHeight="1" x14ac:dyDescent="0.15"/>
    <row r="506" ht="21.75" customHeight="1" x14ac:dyDescent="0.15"/>
    <row r="507" ht="21.75" customHeight="1" x14ac:dyDescent="0.15"/>
    <row r="508" ht="21.75" customHeight="1" x14ac:dyDescent="0.15"/>
    <row r="509" ht="21.75" customHeight="1" x14ac:dyDescent="0.15"/>
    <row r="510" ht="21.75" customHeight="1" x14ac:dyDescent="0.15"/>
    <row r="511" ht="21.75" customHeight="1" x14ac:dyDescent="0.15"/>
    <row r="512" ht="21.75" customHeight="1" x14ac:dyDescent="0.15"/>
    <row r="513" ht="21.75" customHeight="1" x14ac:dyDescent="0.15"/>
    <row r="514" ht="21.75" customHeight="1" x14ac:dyDescent="0.15"/>
    <row r="515" ht="21.75" customHeight="1" x14ac:dyDescent="0.15"/>
    <row r="516" ht="21.75" customHeight="1" x14ac:dyDescent="0.15"/>
    <row r="517" ht="21.75" customHeight="1" x14ac:dyDescent="0.15"/>
    <row r="518" ht="21.75" customHeight="1" x14ac:dyDescent="0.15"/>
    <row r="519" ht="21.75" customHeight="1" x14ac:dyDescent="0.15"/>
    <row r="520" ht="21.75" customHeight="1" x14ac:dyDescent="0.15"/>
    <row r="521" ht="21.75" customHeight="1" x14ac:dyDescent="0.15"/>
    <row r="522" ht="21.75" customHeight="1" x14ac:dyDescent="0.15"/>
    <row r="523" ht="21.75" customHeight="1" x14ac:dyDescent="0.15"/>
    <row r="524" ht="21.75" customHeight="1" x14ac:dyDescent="0.15"/>
    <row r="525" ht="21.75" customHeight="1" x14ac:dyDescent="0.15"/>
    <row r="526" ht="21.75" customHeight="1" x14ac:dyDescent="0.15"/>
    <row r="527" ht="21.75" customHeight="1" x14ac:dyDescent="0.15"/>
    <row r="528" ht="21.75" customHeight="1" x14ac:dyDescent="0.15"/>
    <row r="529" ht="21.75" customHeight="1" x14ac:dyDescent="0.15"/>
    <row r="530" ht="21.75" customHeight="1" x14ac:dyDescent="0.15"/>
    <row r="531" ht="21.75" customHeight="1" x14ac:dyDescent="0.15"/>
    <row r="532" ht="21.75" customHeight="1" x14ac:dyDescent="0.15"/>
    <row r="533" ht="21.75" customHeight="1" x14ac:dyDescent="0.15"/>
    <row r="534" ht="21.75" customHeight="1" x14ac:dyDescent="0.15"/>
  </sheetData>
  <sheetProtection algorithmName="SHA-512" hashValue="ZUCdXNtbTLTQ1wu79t+AhPo35UqAUmMwe/+3B+XRSmlx3RSV+G27ycJkgIOfvhlFE+jwCx5t8b5UaNRVgpHbng==" saltValue="pd6YMm1vFQ01zHiHMDRd0w==" spinCount="100000" sheet="1" selectLockedCells="1"/>
  <mergeCells count="18">
    <mergeCell ref="A29:B29"/>
    <mergeCell ref="D29:G29"/>
    <mergeCell ref="A4:G4"/>
    <mergeCell ref="D7:G7"/>
    <mergeCell ref="A2:D2"/>
    <mergeCell ref="A28:G28"/>
    <mergeCell ref="A6:B6"/>
    <mergeCell ref="D6:G6"/>
    <mergeCell ref="A27:G27"/>
    <mergeCell ref="A95:H95"/>
    <mergeCell ref="A97:B97"/>
    <mergeCell ref="D97:G97"/>
    <mergeCell ref="A115:G115"/>
    <mergeCell ref="A51:B51"/>
    <mergeCell ref="D51:G51"/>
    <mergeCell ref="A72:H72"/>
    <mergeCell ref="A74:B74"/>
    <mergeCell ref="D74:G74"/>
  </mergeCells>
  <phoneticPr fontId="4"/>
  <conditionalFormatting sqref="F10:F24">
    <cfRule type="cellIs" dxfId="102" priority="37" operator="lessThan">
      <formula>30</formula>
    </cfRule>
  </conditionalFormatting>
  <conditionalFormatting sqref="F55:F69">
    <cfRule type="cellIs" dxfId="101" priority="5" operator="between">
      <formula>41</formula>
      <formula>122</formula>
    </cfRule>
  </conditionalFormatting>
  <conditionalFormatting sqref="F78:F92">
    <cfRule type="cellIs" dxfId="100" priority="2" operator="between">
      <formula>41</formula>
      <formula>122</formula>
    </cfRule>
  </conditionalFormatting>
  <conditionalFormatting sqref="F101:F112">
    <cfRule type="cellIs" dxfId="99" priority="3" operator="lessThan">
      <formula>35</formula>
    </cfRule>
  </conditionalFormatting>
  <conditionalFormatting sqref="Y10:Y11">
    <cfRule type="cellIs" dxfId="98" priority="7" operator="greaterThan">
      <formula>34790</formula>
    </cfRule>
    <cfRule type="cellIs" dxfId="97" priority="8" operator="greaterThan">
      <formula>34790</formula>
    </cfRule>
  </conditionalFormatting>
  <dataValidations count="3">
    <dataValidation type="date" operator="greaterThanOrEqual" allowBlank="1" showInputMessage="1" showErrorMessage="1" errorTitle="申込できません" sqref="E54:E69 E78:E92" xr:uid="{6570EBD8-4D1E-4AEB-9DB6-2DC677BC3A21}">
      <formula1>$I$11</formula1>
    </dataValidation>
    <dataValidation type="list" allowBlank="1" showInputMessage="1" showErrorMessage="1" sqref="C5" xr:uid="{EFE8AB04-AE30-1B44-94B8-23E4DCD6B728}">
      <formula1>#REF!</formula1>
    </dataValidation>
    <dataValidation type="list" allowBlank="1" showInputMessage="1" showErrorMessage="1" sqref="H55:H69 H78:H92" xr:uid="{4BA3222A-24F2-43C7-B5E8-D723224DD242}">
      <formula1>"〇"</formula1>
    </dataValidation>
  </dataValidations>
  <printOptions horizontalCentered="1"/>
  <pageMargins left="0.43307086614173229" right="0.23622047244094491" top="0.74803149606299213" bottom="0.74803149606299213" header="0.31496062992125984" footer="0.31496062992125984"/>
  <pageSetup paperSize="9" scale="74" fitToWidth="0" fitToHeight="0" orientation="portrait" r:id="rId1"/>
  <rowBreaks count="2" manualBreakCount="2">
    <brk id="49" max="12" man="1"/>
    <brk id="95" max="12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0" operator="greaterThan" id="{648356AD-CD35-457F-813C-6DE5530C537D}">
            <xm:f>Facesheet!$E$9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E10:E24</xm:sqref>
        </x14:conditionalFormatting>
        <x14:conditionalFormatting xmlns:xm="http://schemas.microsoft.com/office/excel/2006/main">
          <x14:cfRule type="cellIs" priority="10" operator="between" id="{01250FAD-16C6-4C6B-A631-B0F3AB950E41}">
            <xm:f>Facesheet!$E$18</xm:f>
            <xm:f>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E55:E69</xm:sqref>
        </x14:conditionalFormatting>
        <x14:conditionalFormatting xmlns:xm="http://schemas.microsoft.com/office/excel/2006/main">
          <x14:cfRule type="cellIs" priority="1" operator="between" id="{D158C1EC-05D4-4306-A329-3934E714B30E}">
            <xm:f>Facesheet!$E$18</xm:f>
            <xm:f>1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E78:E92</xm:sqref>
        </x14:conditionalFormatting>
        <x14:conditionalFormatting xmlns:xm="http://schemas.microsoft.com/office/excel/2006/main">
          <x14:cfRule type="cellIs" priority="13" operator="greaterThan" id="{23161176-DCAB-48B2-94AF-4B4C193DB959}">
            <xm:f>Facesheet!$E$10</xm:f>
            <x14:dxf>
              <font>
                <b/>
                <i val="0"/>
                <color rgb="FFFF0000"/>
              </font>
              <fill>
                <patternFill>
                  <bgColor rgb="FFFFCCCC"/>
                </patternFill>
              </fill>
            </x14:dxf>
          </x14:cfRule>
          <xm:sqref>E101:E112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0B460-904C-4125-9D6E-48F9B82DF8B0}">
  <dimension ref="C3:E89"/>
  <sheetViews>
    <sheetView workbookViewId="0">
      <selection activeCell="E5" sqref="E5"/>
    </sheetView>
  </sheetViews>
  <sheetFormatPr defaultRowHeight="13.5" x14ac:dyDescent="0.15"/>
  <cols>
    <col min="5" max="5" width="55" customWidth="1"/>
  </cols>
  <sheetData>
    <row r="3" spans="3:5" x14ac:dyDescent="0.15">
      <c r="C3" t="str">
        <f>IF('2.バレー'!C9="", "", '2.バレー'!C9)</f>
        <v/>
      </c>
    </row>
    <row r="4" spans="3:5" x14ac:dyDescent="0.15">
      <c r="C4" t="str">
        <f>IF('2.バレー'!C10="", "", '2.バレー'!C10)</f>
        <v/>
      </c>
    </row>
    <row r="5" spans="3:5" x14ac:dyDescent="0.15">
      <c r="C5" t="str">
        <f>IF('2.バレー'!C11="", "", '2.バレー'!C11)</f>
        <v/>
      </c>
      <c r="E5" t="s">
        <v>285</v>
      </c>
    </row>
    <row r="6" spans="3:5" x14ac:dyDescent="0.15">
      <c r="C6" t="str">
        <f>IF('2.バレー'!C12="", "", '2.バレー'!C12)</f>
        <v/>
      </c>
    </row>
    <row r="7" spans="3:5" x14ac:dyDescent="0.15">
      <c r="C7" t="str">
        <f>IF('2.バレー'!C13="", "", '2.バレー'!C13)</f>
        <v/>
      </c>
    </row>
    <row r="8" spans="3:5" x14ac:dyDescent="0.15">
      <c r="C8" t="str">
        <f>IF('2.バレー'!C14="", "", '2.バレー'!C14)</f>
        <v/>
      </c>
    </row>
    <row r="9" spans="3:5" x14ac:dyDescent="0.15">
      <c r="C9" t="str">
        <f>IF('2.バレー'!C15="", "", '2.バレー'!C15)</f>
        <v/>
      </c>
    </row>
    <row r="10" spans="3:5" x14ac:dyDescent="0.15">
      <c r="C10" t="str">
        <f>IF('2.バレー'!C16="", "", '2.バレー'!C16)</f>
        <v/>
      </c>
    </row>
    <row r="11" spans="3:5" x14ac:dyDescent="0.15">
      <c r="C11" t="str">
        <f>IF('2.バレー'!C17="", "", '2.バレー'!C17)</f>
        <v/>
      </c>
    </row>
    <row r="12" spans="3:5" x14ac:dyDescent="0.15">
      <c r="C12" t="str">
        <f>IF('2.バレー'!C18="", "", '2.バレー'!C18)</f>
        <v/>
      </c>
    </row>
    <row r="13" spans="3:5" x14ac:dyDescent="0.15">
      <c r="C13" t="str">
        <f>IF('2.バレー'!C19="", "", '2.バレー'!C19)</f>
        <v/>
      </c>
    </row>
    <row r="14" spans="3:5" x14ac:dyDescent="0.15">
      <c r="C14" t="str">
        <f>IF('2.バレー'!C20="", "", '2.バレー'!C20)</f>
        <v/>
      </c>
    </row>
    <row r="15" spans="3:5" x14ac:dyDescent="0.15">
      <c r="C15" t="str">
        <f>IF('2.バレー'!C21="", "", '2.バレー'!C21)</f>
        <v/>
      </c>
    </row>
    <row r="16" spans="3:5" x14ac:dyDescent="0.15">
      <c r="C16" t="str">
        <f>IF('2.バレー'!C22="", "", '2.バレー'!C22)</f>
        <v/>
      </c>
    </row>
    <row r="17" spans="3:3" x14ac:dyDescent="0.15">
      <c r="C17" t="str">
        <f>IF('2.バレー'!C23="", "", '2.バレー'!C23)</f>
        <v/>
      </c>
    </row>
    <row r="18" spans="3:3" x14ac:dyDescent="0.15">
      <c r="C18" t="str">
        <f>IF('2.バレー'!C24="", "", '2.バレー'!C24)</f>
        <v/>
      </c>
    </row>
    <row r="19" spans="3:3" x14ac:dyDescent="0.15">
      <c r="C19" t="str">
        <f>IF('2.バレー'!C25="", "", '2.バレー'!C25)</f>
        <v/>
      </c>
    </row>
    <row r="20" spans="3:3" x14ac:dyDescent="0.15">
      <c r="C20" t="str">
        <f>IF('2.バレー'!C26="", "", '2.バレー'!C26)</f>
        <v/>
      </c>
    </row>
    <row r="21" spans="3:3" x14ac:dyDescent="0.15">
      <c r="C21" t="str">
        <f>IF('2.バレー'!C32="", "", '2.バレー'!C32)</f>
        <v/>
      </c>
    </row>
    <row r="22" spans="3:3" x14ac:dyDescent="0.15">
      <c r="C22" t="str">
        <f>IF('2.バレー'!C33="", "", '2.バレー'!C33)</f>
        <v/>
      </c>
    </row>
    <row r="23" spans="3:3" x14ac:dyDescent="0.15">
      <c r="C23" t="str">
        <f>IF('2.バレー'!C34="", "", '2.バレー'!C34)</f>
        <v/>
      </c>
    </row>
    <row r="24" spans="3:3" x14ac:dyDescent="0.15">
      <c r="C24" t="str">
        <f>IF('2.バレー'!C35="", "", '2.バレー'!C35)</f>
        <v/>
      </c>
    </row>
    <row r="25" spans="3:3" x14ac:dyDescent="0.15">
      <c r="C25" t="str">
        <f>IF('2.バレー'!C36="", "", '2.バレー'!C36)</f>
        <v/>
      </c>
    </row>
    <row r="26" spans="3:3" x14ac:dyDescent="0.15">
      <c r="C26" t="str">
        <f>IF('2.バレー'!C37="", "", '2.バレー'!C37)</f>
        <v/>
      </c>
    </row>
    <row r="27" spans="3:3" x14ac:dyDescent="0.15">
      <c r="C27" t="str">
        <f>IF('2.バレー'!C38="", "", '2.バレー'!C38)</f>
        <v/>
      </c>
    </row>
    <row r="28" spans="3:3" x14ac:dyDescent="0.15">
      <c r="C28" t="str">
        <f>IF('2.バレー'!C39="", "", '2.バレー'!C39)</f>
        <v/>
      </c>
    </row>
    <row r="29" spans="3:3" x14ac:dyDescent="0.15">
      <c r="C29" t="str">
        <f>IF('2.バレー'!C40="", "", '2.バレー'!C40)</f>
        <v/>
      </c>
    </row>
    <row r="30" spans="3:3" x14ac:dyDescent="0.15">
      <c r="C30" t="str">
        <f>IF('2.バレー'!C41="", "", '2.バレー'!C41)</f>
        <v/>
      </c>
    </row>
    <row r="31" spans="3:3" x14ac:dyDescent="0.15">
      <c r="C31" t="str">
        <f>IF('2.バレー'!C42="", "", '2.バレー'!C42)</f>
        <v/>
      </c>
    </row>
    <row r="32" spans="3:3" x14ac:dyDescent="0.15">
      <c r="C32" t="str">
        <f>IF('2.バレー'!C43="", "", '2.バレー'!C43)</f>
        <v/>
      </c>
    </row>
    <row r="33" spans="3:3" x14ac:dyDescent="0.15">
      <c r="C33" t="str">
        <f>IF('2.バレー'!C44="", "", '2.バレー'!C44)</f>
        <v/>
      </c>
    </row>
    <row r="34" spans="3:3" x14ac:dyDescent="0.15">
      <c r="C34" t="str">
        <f>IF('2.バレー'!C45="", "", '2.バレー'!C45)</f>
        <v/>
      </c>
    </row>
    <row r="35" spans="3:3" x14ac:dyDescent="0.15">
      <c r="C35" t="str">
        <f>IF('2.バレー'!C46="", "", '2.バレー'!C46)</f>
        <v/>
      </c>
    </row>
    <row r="36" spans="3:3" x14ac:dyDescent="0.15">
      <c r="C36" t="str">
        <f>IF('2.バレー'!C47="", "", '2.バレー'!C47)</f>
        <v/>
      </c>
    </row>
    <row r="37" spans="3:3" x14ac:dyDescent="0.15">
      <c r="C37" t="str">
        <f>IF('2.バレー'!C48="", "", '2.バレー'!C48)</f>
        <v/>
      </c>
    </row>
    <row r="38" spans="3:3" x14ac:dyDescent="0.15">
      <c r="C38" t="str">
        <f>IF('2.バレー'!C49="", "", '2.バレー'!C49)</f>
        <v/>
      </c>
    </row>
    <row r="39" spans="3:3" x14ac:dyDescent="0.15">
      <c r="C39" t="str">
        <f>IF('2.バレー'!C54="", "", '2.バレー'!C54)</f>
        <v/>
      </c>
    </row>
    <row r="40" spans="3:3" x14ac:dyDescent="0.15">
      <c r="C40" t="str">
        <f>IF('2.バレー'!C55="", "", '2.バレー'!C55)</f>
        <v/>
      </c>
    </row>
    <row r="41" spans="3:3" x14ac:dyDescent="0.15">
      <c r="C41" t="str">
        <f>IF('2.バレー'!C56="", "", '2.バレー'!C56)</f>
        <v/>
      </c>
    </row>
    <row r="42" spans="3:3" x14ac:dyDescent="0.15">
      <c r="C42" t="str">
        <f>IF('2.バレー'!C57="", "", '2.バレー'!C57)</f>
        <v/>
      </c>
    </row>
    <row r="43" spans="3:3" x14ac:dyDescent="0.15">
      <c r="C43" t="str">
        <f>IF('2.バレー'!C58="", "", '2.バレー'!C58)</f>
        <v/>
      </c>
    </row>
    <row r="44" spans="3:3" x14ac:dyDescent="0.15">
      <c r="C44" t="str">
        <f>IF('2.バレー'!C59="", "", '2.バレー'!C59)</f>
        <v/>
      </c>
    </row>
    <row r="45" spans="3:3" x14ac:dyDescent="0.15">
      <c r="C45" t="str">
        <f>IF('2.バレー'!C60="", "", '2.バレー'!C60)</f>
        <v/>
      </c>
    </row>
    <row r="46" spans="3:3" x14ac:dyDescent="0.15">
      <c r="C46" t="str">
        <f>IF('2.バレー'!C61="", "", '2.バレー'!C61)</f>
        <v/>
      </c>
    </row>
    <row r="47" spans="3:3" x14ac:dyDescent="0.15">
      <c r="C47" t="str">
        <f>IF('2.バレー'!C62="", "", '2.バレー'!C62)</f>
        <v/>
      </c>
    </row>
    <row r="48" spans="3:3" x14ac:dyDescent="0.15">
      <c r="C48" t="str">
        <f>IF('2.バレー'!C63="", "", '2.バレー'!C63)</f>
        <v/>
      </c>
    </row>
    <row r="49" spans="3:3" x14ac:dyDescent="0.15">
      <c r="C49" t="str">
        <f>IF('2.バレー'!C64="", "", '2.バレー'!C64)</f>
        <v/>
      </c>
    </row>
    <row r="50" spans="3:3" x14ac:dyDescent="0.15">
      <c r="C50" t="str">
        <f>IF('2.バレー'!C65="", "", '2.バレー'!C65)</f>
        <v/>
      </c>
    </row>
    <row r="51" spans="3:3" x14ac:dyDescent="0.15">
      <c r="C51" t="str">
        <f>IF('2.バレー'!C66="", "", '2.バレー'!C66)</f>
        <v/>
      </c>
    </row>
    <row r="52" spans="3:3" x14ac:dyDescent="0.15">
      <c r="C52" t="str">
        <f>IF('2.バレー'!C67="", "", '2.バレー'!C67)</f>
        <v/>
      </c>
    </row>
    <row r="53" spans="3:3" x14ac:dyDescent="0.15">
      <c r="C53" t="str">
        <f>IF('2.バレー'!C68="", "", '2.バレー'!C68)</f>
        <v/>
      </c>
    </row>
    <row r="54" spans="3:3" x14ac:dyDescent="0.15">
      <c r="C54" t="str">
        <f>IF('2.バレー'!C69="", "", '2.バレー'!C69)</f>
        <v/>
      </c>
    </row>
    <row r="55" spans="3:3" x14ac:dyDescent="0.15">
      <c r="C55" t="str">
        <f>IF('2.バレー'!C70="", "", '2.バレー'!C70)</f>
        <v/>
      </c>
    </row>
    <row r="56" spans="3:3" x14ac:dyDescent="0.15">
      <c r="C56" t="str">
        <f>IF('2.バレー'!C71="", "", '2.バレー'!C71)</f>
        <v/>
      </c>
    </row>
    <row r="57" spans="3:3" x14ac:dyDescent="0.15">
      <c r="C57" t="str">
        <f>IF('2.バレー'!C77="", "", '2.バレー'!C77)</f>
        <v/>
      </c>
    </row>
    <row r="58" spans="3:3" x14ac:dyDescent="0.15">
      <c r="C58" t="str">
        <f>IF('2.バレー'!C78="", "", '2.バレー'!C78)</f>
        <v/>
      </c>
    </row>
    <row r="59" spans="3:3" x14ac:dyDescent="0.15">
      <c r="C59" t="str">
        <f>IF('2.バレー'!C79="", "", '2.バレー'!C79)</f>
        <v/>
      </c>
    </row>
    <row r="60" spans="3:3" x14ac:dyDescent="0.15">
      <c r="C60" t="str">
        <f>IF('2.バレー'!C80="", "", '2.バレー'!C80)</f>
        <v/>
      </c>
    </row>
    <row r="61" spans="3:3" x14ac:dyDescent="0.15">
      <c r="C61" t="str">
        <f>IF('2.バレー'!C81="", "", '2.バレー'!C81)</f>
        <v/>
      </c>
    </row>
    <row r="62" spans="3:3" x14ac:dyDescent="0.15">
      <c r="C62" t="str">
        <f>IF('2.バレー'!C82="", "", '2.バレー'!C82)</f>
        <v/>
      </c>
    </row>
    <row r="63" spans="3:3" x14ac:dyDescent="0.15">
      <c r="C63" t="str">
        <f>IF('2.バレー'!C83="", "", '2.バレー'!C83)</f>
        <v/>
      </c>
    </row>
    <row r="64" spans="3:3" x14ac:dyDescent="0.15">
      <c r="C64" t="str">
        <f>IF('2.バレー'!C84="", "", '2.バレー'!C84)</f>
        <v/>
      </c>
    </row>
    <row r="65" spans="3:3" x14ac:dyDescent="0.15">
      <c r="C65" t="str">
        <f>IF('2.バレー'!C85="", "", '2.バレー'!C85)</f>
        <v/>
      </c>
    </row>
    <row r="66" spans="3:3" x14ac:dyDescent="0.15">
      <c r="C66" t="str">
        <f>IF('2.バレー'!C86="", "", '2.バレー'!C86)</f>
        <v/>
      </c>
    </row>
    <row r="67" spans="3:3" x14ac:dyDescent="0.15">
      <c r="C67" t="str">
        <f>IF('2.バレー'!C87="", "", '2.バレー'!C87)</f>
        <v/>
      </c>
    </row>
    <row r="68" spans="3:3" x14ac:dyDescent="0.15">
      <c r="C68" t="str">
        <f>IF('2.バレー'!C88="", "", '2.バレー'!C88)</f>
        <v/>
      </c>
    </row>
    <row r="69" spans="3:3" x14ac:dyDescent="0.15">
      <c r="C69" t="str">
        <f>IF('2.バレー'!C89="", "", '2.バレー'!C89)</f>
        <v/>
      </c>
    </row>
    <row r="70" spans="3:3" x14ac:dyDescent="0.15">
      <c r="C70" t="str">
        <f>IF('2.バレー'!C90="", "", '2.バレー'!C90)</f>
        <v/>
      </c>
    </row>
    <row r="71" spans="3:3" x14ac:dyDescent="0.15">
      <c r="C71" t="str">
        <f>IF('2.バレー'!C91="", "", '2.バレー'!C91)</f>
        <v/>
      </c>
    </row>
    <row r="72" spans="3:3" x14ac:dyDescent="0.15">
      <c r="C72" t="str">
        <f>IF('2.バレー'!C92="", "", '2.バレー'!C92)</f>
        <v/>
      </c>
    </row>
    <row r="73" spans="3:3" x14ac:dyDescent="0.15">
      <c r="C73" t="str">
        <f>IF('2.バレー'!C93="", "", '2.バレー'!C93)</f>
        <v/>
      </c>
    </row>
    <row r="74" spans="3:3" x14ac:dyDescent="0.15">
      <c r="C74" t="str">
        <f>IF('2.バレー'!C94="", "", '2.バレー'!C94)</f>
        <v/>
      </c>
    </row>
    <row r="75" spans="3:3" x14ac:dyDescent="0.15">
      <c r="C75" t="str">
        <f>IF('2.バレー'!C100="", "", '2.バレー'!C100)</f>
        <v/>
      </c>
    </row>
    <row r="76" spans="3:3" x14ac:dyDescent="0.15">
      <c r="C76" t="str">
        <f>IF('2.バレー'!C101="", "", '2.バレー'!C101)</f>
        <v/>
      </c>
    </row>
    <row r="77" spans="3:3" x14ac:dyDescent="0.15">
      <c r="C77" t="str">
        <f>IF('2.バレー'!C102="", "", '2.バレー'!C102)</f>
        <v/>
      </c>
    </row>
    <row r="78" spans="3:3" x14ac:dyDescent="0.15">
      <c r="C78" t="str">
        <f>IF('2.バレー'!C103="", "", '2.バレー'!C103)</f>
        <v/>
      </c>
    </row>
    <row r="79" spans="3:3" x14ac:dyDescent="0.15">
      <c r="C79" t="str">
        <f>IF('2.バレー'!C104="", "", '2.バレー'!C104)</f>
        <v/>
      </c>
    </row>
    <row r="80" spans="3:3" x14ac:dyDescent="0.15">
      <c r="C80" t="str">
        <f>IF('2.バレー'!C105="", "", '2.バレー'!C105)</f>
        <v/>
      </c>
    </row>
    <row r="81" spans="3:3" x14ac:dyDescent="0.15">
      <c r="C81" t="str">
        <f>IF('2.バレー'!C106="", "", '2.バレー'!C106)</f>
        <v/>
      </c>
    </row>
    <row r="82" spans="3:3" x14ac:dyDescent="0.15">
      <c r="C82" t="str">
        <f>IF('2.バレー'!C107="", "", '2.バレー'!C107)</f>
        <v/>
      </c>
    </row>
    <row r="83" spans="3:3" x14ac:dyDescent="0.15">
      <c r="C83" t="str">
        <f>IF('2.バレー'!C108="", "", '2.バレー'!C108)</f>
        <v/>
      </c>
    </row>
    <row r="84" spans="3:3" x14ac:dyDescent="0.15">
      <c r="C84" t="str">
        <f>IF('2.バレー'!C109="", "", '2.バレー'!C109)</f>
        <v/>
      </c>
    </row>
    <row r="85" spans="3:3" x14ac:dyDescent="0.15">
      <c r="C85" t="str">
        <f>IF('2.バレー'!C110="", "", '2.バレー'!C110)</f>
        <v/>
      </c>
    </row>
    <row r="86" spans="3:3" x14ac:dyDescent="0.15">
      <c r="C86" t="str">
        <f>IF('2.バレー'!C111="", "", '2.バレー'!C111)</f>
        <v/>
      </c>
    </row>
    <row r="87" spans="3:3" x14ac:dyDescent="0.15">
      <c r="C87" t="str">
        <f>IF('2.バレー'!C112="", "", '2.バレー'!C112)</f>
        <v/>
      </c>
    </row>
    <row r="88" spans="3:3" x14ac:dyDescent="0.15">
      <c r="C88" t="str">
        <f>IF('2.バレー'!C113="", "", '2.バレー'!C113)</f>
        <v/>
      </c>
    </row>
    <row r="89" spans="3:3" x14ac:dyDescent="0.15">
      <c r="C89" t="str">
        <f>IF('2.バレー'!C114="", "", '2.バレー'!C114)</f>
        <v/>
      </c>
    </row>
  </sheetData>
  <phoneticPr fontId="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27</vt:i4>
      </vt:variant>
      <vt:variant>
        <vt:lpstr>名前付き一覧</vt:lpstr>
      </vt:variant>
      <vt:variant>
        <vt:i4>19</vt:i4>
      </vt:variant>
    </vt:vector>
  </HeadingPairs>
  <TitlesOfParts>
    <vt:vector size="46" baseType="lpstr">
      <vt:lpstr>Facesheet</vt:lpstr>
      <vt:lpstr>作成及び申込要領</vt:lpstr>
      <vt:lpstr>①役員名簿</vt:lpstr>
      <vt:lpstr>②参加人員</vt:lpstr>
      <vt:lpstr>③参加料内訳</vt:lpstr>
      <vt:lpstr>1.バスケ</vt:lpstr>
      <vt:lpstr>バスケ重複用</vt:lpstr>
      <vt:lpstr>2.バレー</vt:lpstr>
      <vt:lpstr>バレー重複用</vt:lpstr>
      <vt:lpstr>3.ソフトテニス</vt:lpstr>
      <vt:lpstr>ソフトテニス重複用</vt:lpstr>
      <vt:lpstr>4.卓球</vt:lpstr>
      <vt:lpstr>卓球重複用</vt:lpstr>
      <vt:lpstr>5.バド</vt:lpstr>
      <vt:lpstr>バド重複用</vt:lpstr>
      <vt:lpstr>6.柔道</vt:lpstr>
      <vt:lpstr>柔道重複用</vt:lpstr>
      <vt:lpstr>7.剣道</vt:lpstr>
      <vt:lpstr>剣道重複用</vt:lpstr>
      <vt:lpstr>8.弓道</vt:lpstr>
      <vt:lpstr>弓道重複用</vt:lpstr>
      <vt:lpstr>9.相撲</vt:lpstr>
      <vt:lpstr>相撲重複用</vt:lpstr>
      <vt:lpstr>10.ソフトボール</vt:lpstr>
      <vt:lpstr>11.空手道</vt:lpstr>
      <vt:lpstr>空手重複用</vt:lpstr>
      <vt:lpstr>12.テニス</vt:lpstr>
      <vt:lpstr>①役員名簿!Print_Area</vt:lpstr>
      <vt:lpstr>'2.バレー'!Print_Area</vt:lpstr>
      <vt:lpstr>②参加人員!Print_Area</vt:lpstr>
      <vt:lpstr>'3.ソフトテニス'!Print_Area</vt:lpstr>
      <vt:lpstr>③参加料内訳!Print_Area</vt:lpstr>
      <vt:lpstr>Facesheet!Print_Area</vt:lpstr>
      <vt:lpstr>作成及び申込要領!Print_Area</vt:lpstr>
      <vt:lpstr>'1.バスケ'!Print_Titles</vt:lpstr>
      <vt:lpstr>'10.ソフトボール'!Print_Titles</vt:lpstr>
      <vt:lpstr>'11.空手道'!Print_Titles</vt:lpstr>
      <vt:lpstr>'12.テニス'!Print_Titles</vt:lpstr>
      <vt:lpstr>'2.バレー'!Print_Titles</vt:lpstr>
      <vt:lpstr>'3.ソフトテニス'!Print_Titles</vt:lpstr>
      <vt:lpstr>'4.卓球'!Print_Titles</vt:lpstr>
      <vt:lpstr>'5.バド'!Print_Titles</vt:lpstr>
      <vt:lpstr>'6.柔道'!Print_Titles</vt:lpstr>
      <vt:lpstr>'7.剣道'!Print_Titles</vt:lpstr>
      <vt:lpstr>'8.弓道'!Print_Titles</vt:lpstr>
      <vt:lpstr>'9.相撲'!Print_Titles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Owner</dc:creator>
  <cp:keywords/>
  <dc:description/>
  <cp:lastModifiedBy>スポーツ協会 福岡県</cp:lastModifiedBy>
  <cp:revision/>
  <cp:lastPrinted>2026-06-11T02:35:47Z</cp:lastPrinted>
  <dcterms:created xsi:type="dcterms:W3CDTF">2022-05-15T13:47:06Z</dcterms:created>
  <dcterms:modified xsi:type="dcterms:W3CDTF">2026-06-18T00:09:57Z</dcterms:modified>
  <cp:category/>
  <cp:contentStatus/>
</cp:coreProperties>
</file>